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1600" windowHeight="9735"/>
  </bookViews>
  <sheets>
    <sheet name="Sch of credit 1" sheetId="4" r:id="rId1"/>
    <sheet name="BOQ BR" sheetId="1" r:id="rId2"/>
  </sheets>
  <externalReferences>
    <externalReference r:id="rId3"/>
  </externalReferences>
  <definedNames>
    <definedName name="_xlnm.Print_Area" localSheetId="1">'BOQ BR'!$A$1:$F$149</definedName>
    <definedName name="_xlnm.Print_Area" localSheetId="0">'Sch of credit 1'!$A$1:$G$26</definedName>
  </definedNames>
  <calcPr calcId="152511"/>
</workbook>
</file>

<file path=xl/calcChain.xml><?xml version="1.0" encoding="utf-8"?>
<calcChain xmlns="http://schemas.openxmlformats.org/spreadsheetml/2006/main">
  <c r="D25" i="4" l="1"/>
  <c r="D23" i="4"/>
  <c r="D22" i="4"/>
  <c r="D21" i="4"/>
  <c r="D19" i="4"/>
  <c r="D18" i="4"/>
  <c r="D17" i="4"/>
  <c r="D16" i="4"/>
  <c r="D12" i="4"/>
  <c r="D11" i="4"/>
  <c r="D10" i="4"/>
  <c r="D9" i="4"/>
  <c r="D6" i="4"/>
  <c r="D5" i="4"/>
  <c r="E149" i="1"/>
  <c r="F26" i="4" l="1"/>
  <c r="F149" i="1" s="1"/>
  <c r="D147" i="1"/>
  <c r="D148" i="1" s="1"/>
  <c r="D136" i="1"/>
  <c r="D119" i="1"/>
  <c r="D112" i="1"/>
  <c r="D108" i="1"/>
  <c r="D105" i="1"/>
  <c r="D106" i="1" s="1"/>
  <c r="D97" i="1"/>
  <c r="D77" i="1"/>
  <c r="D57" i="1"/>
  <c r="D22" i="1"/>
  <c r="D19" i="1"/>
  <c r="D18" i="1"/>
  <c r="D12" i="1"/>
  <c r="D10" i="1"/>
  <c r="D5" i="1"/>
</calcChain>
</file>

<file path=xl/sharedStrings.xml><?xml version="1.0" encoding="utf-8"?>
<sst xmlns="http://schemas.openxmlformats.org/spreadsheetml/2006/main" count="323" uniqueCount="160">
  <si>
    <t>Unit</t>
  </si>
  <si>
    <t>Qty</t>
  </si>
  <si>
    <t xml:space="preserve">Rate </t>
  </si>
  <si>
    <t xml:space="preserve">Amount </t>
  </si>
  <si>
    <t>Taking down cement plastering on stone wall/brick wall etc including racking out of joints hacking for key scrubbing down with water etc</t>
  </si>
  <si>
    <t>Sqm</t>
  </si>
  <si>
    <t>Demolition of brick or stone masonary built in cement mortar complete</t>
  </si>
  <si>
    <t>Cum</t>
  </si>
  <si>
    <t>M&amp;L brick work with sub-class 'B' bricks, straight or curved on plan exceeding 6 M mean radius built in CM 1:6.</t>
  </si>
  <si>
    <t xml:space="preserve">Crack &amp;Joints treatment :
Providing and Supplying of PMM mortar using SBR based latex -HS Latex plus  for sealing of joints of all bricks , All loose particles, release agents, cement laitance, paint, rust and other poorly bonded materials must be removed by suitable hand or mechanical preparation techniques . </t>
  </si>
  <si>
    <t>Injection system                                                                                                               Drilling 12-16mm in wall upto 60-70% in wall                                                                     Supplying and applying of instering packer ,inster absobarbtion rod , sealing of packer with HS leakstop, Filling of packer with HS damp risging Kit include 10 no. of injection pack in kit . Each innjection should be placed in between 300-450mm in a linear direction at starter joint  of the wall</t>
  </si>
  <si>
    <t>Each</t>
  </si>
  <si>
    <t>M&amp;L 15mm thick rendering on wall in CM 1:4 with appropriate WPC as per manufacturer's information from SIKA Plastocrete Plus/FOSROC/ DR Fixit/ STP/CICO on  brick/concrete surface,finished even and smooth without using extra cement.</t>
  </si>
  <si>
    <t>Supply only water proofing latex plus</t>
  </si>
  <si>
    <t>Ltr</t>
  </si>
  <si>
    <t>Material and labour for preparation of newly plastered wall surface and applying two  coat of premium acrylic smooth exterior emulsion of approved colour with sislicon additive and colour stay Technology, Exellent dark pick up resistance of Berger paint Ltd or equivalent of other approved make with low VOC less than 50gm/ltr as per the LEED specifications, Anti Algal properties in two coats @ 1.79ltr (undiluted)/10 Sqm diluted with water as per manufacturer instructions applied over one coat of acrylic water baesed exterior grade primer @ 0.90ltr(undiluted)/10sqm diluted with water in 1:1 ratio as per manufacturer's instruction and all coats including primer to be applied with fully automatic airlessspray machine of paint application with a flow speed of minium 1 ltr per minute having a pressure of 3300PSI.                                                                         Allow 6-8 hrs to  dry the surface in subsequent coats of paint complete all as specified and as directed.                                                                                                       Make : Berger Paints weather glow/Narilacpaints/Asian Paints Apex</t>
  </si>
  <si>
    <t xml:space="preserve">Note : (a) Work shall be done as per MoU between tenderer and manufacturer of paints and their authorized applicator.                                                                                          (b) The contr shall upload MoU between tenderer and manufacturer of paints and their authorized applicator before quoting the bids and submit the same alongwith tender &amp; other documents.                                                                                                            (c) Cost of scaffolding at any height shall be included in the quoted rate.                        </t>
  </si>
  <si>
    <t xml:space="preserve">(d) Preparation of plastered or unplastered surface or removal of existing treatment by scrapping of walls, chajjas, ceilings,fins,fascias, parapets etc shall be done by using mechanical sander with internal dust extraction system for clean environment certified by the manufacture. After the preparation of the surface written approval shall be approved from GE before appltying primer and further treatment/coats. Bldg wise stage passing register shall be maintained. </t>
  </si>
  <si>
    <t>(e) Finishes with cement base paint , acrylic water based exterior grade primer, premier acrylic smooth exterior emulsion etc to walls, chajjas, ceilings,fins,fascias, parapets etc shall be applied using airless spray technology and capable of operating single spray gun with a suitable hose length. The spray machine should be of are putted manufacturer with pro guard technology and capability of tracking pressure as well as paint and primer use.</t>
  </si>
  <si>
    <t>(f) This equipment shall be certified by approved manufacturer.</t>
  </si>
  <si>
    <t>(g) The accessories for applying the finishes shall be spray in hard to reach areas and penetration of finishes on the surface so as to achieve uniform application and quility surface finish.</t>
  </si>
  <si>
    <t>Demolition of cement concrete above ground floor and paving exc 15 cm thick (below or above ground level complete .</t>
  </si>
  <si>
    <t>Demolition of brick or stone masonary built in cement mortar   including all  quoins, arches, pillars, etc, but excluding ashlar facings, dressed stonework and precast concrete articles complete</t>
  </si>
  <si>
    <t>M&amp;L brick work with sub class B bricks, straight or curved on plan to any radius in half brick thick wall built in CM 1:4 complete all as spd and directed</t>
  </si>
  <si>
    <t>M&amp;L 5mm thick rendering in CM 1:3 on  brick/concrete surface  as in ceiling and finishing the surface even and smooth with out using extra cement.</t>
  </si>
  <si>
    <t>M &amp; L for water proofing treatment to sunken floors of kitchen,toilets,laboratories,bath and WC's etc shall be as under:-</t>
  </si>
  <si>
    <t>(i) Application of two component acrylic modified cementitious coating.</t>
  </si>
  <si>
    <t>(aa) The surfaces to be applied shall be completely dry and free from containments such as dirt, dust, oil, surface treatments and old coatings. Concrete substrates must be mechanically prepared using abrasive blast cleaning or miling to remove cement laitance, existing coatings and achieve a gripping profile that is clean dry and free from laitance and any other form of surfece contamination. The installation instructions in manufacturer's published literature should be strictly complied with, including but not limited to the following:-</t>
  </si>
  <si>
    <t>(bb) Chipping out any visible cracks in "V-Groove" pattern as applicable. Special attention on this part. Cleaning of cracks and then filling those cracks with SIKA latex SBR 100 putty/Dr fixit 302 SBR latex/ Perma Latex SBR/ FOSROC Nitabond SBR latex/ Asian Paints latex as required. Final cleaning of surface with power grinder, Wire brush, hair brush &amp; vacuum pressure if required.</t>
  </si>
  <si>
    <t>(cc) Dampen all surfaces immediately ahead of application of Acrylic modified Cementitious coating of SIKA Top Seal-107/ Brush bond FOSROC/ DR Fixit/ STP/CICO.</t>
  </si>
  <si>
    <t>(dd) Whilist the surface is still damp from saturation (S.S.D), apply one coat of Acrylic modified Cementitious coating of SIKA Top Seal-107/ Brush bond FOSROC/ DR Fixit/ STP/CICO of viscosity as per manufacturer's instructions.</t>
  </si>
  <si>
    <t>(ee) Apply glass febric sheet of Sika Fab 1/FOSROC/ DR Fixit/ STP whilist the first coat is wet.</t>
  </si>
  <si>
    <t>(ff) Once touch dry, apply second coat of Acrylic modified Cementitious coating of SIKA Top Seal-107/ Brush bond FOSROC/ DR Fixit/ STP/CICO of viscosity as per manufacturer's instructions on the entire area.</t>
  </si>
  <si>
    <t>(gg) Second coat shall be applied 6-8 hours of application of previous coat and in the direction right angle to the previous coat.</t>
  </si>
  <si>
    <t>(hh) The waterproofing coating should be taken to a height minimum 300 mm above the finished floor level on the vertical surface.</t>
  </si>
  <si>
    <t>(jj) It is essential to cure Acrylic modified Cementitious coating immediately after application (minimum 6-8 hours drying) for a minimum of 3 to 5 days to ensure full cement hydration and to minimize cracking.</t>
  </si>
  <si>
    <t>(kk) A protection plaster (12-15mm thick) in CM 1:3 admixed with appropriate Integral water proofing compound has to be applied on the walls.</t>
  </si>
  <si>
    <r>
      <rPr>
        <b/>
        <sz val="12"/>
        <rFont val="Arial"/>
        <family val="2"/>
      </rPr>
      <t>Admixture</t>
    </r>
    <r>
      <rPr>
        <sz val="12"/>
        <rFont val="Arial"/>
        <family val="2"/>
      </rPr>
      <t xml:space="preserve"> : SIKA Plastocrete Plus/FOSROC/ DR Fixit/ STP/CICO confirming to IS 2645.</t>
    </r>
  </si>
  <si>
    <t>(ll) Providing and applying a protection screed of 50 mm thick 1:4 cement sand mortar admixed with Sika Plastocrete over the applied water proofing coating on horizontal surface.</t>
  </si>
  <si>
    <t>(mm) All the corners and joints should be pretreated with an elastic waterproofing sealing tape withy a wooven bonding mesh on each surface and an elastic expansions zonbe in the centre of Make Sika Seal Tape S/FOSROC/ Dr Fixit/ STP.</t>
  </si>
  <si>
    <t>(nn) The membrane has to be protected in accordance with the manufacturer's recommendations until placement of concrete. The membrane to be inspected for damage just prior to concrete placement and make repairs in accordance with manufacturer's recommendations.</t>
  </si>
  <si>
    <t>(oo) Waterproofing/Sunken floor treatment has to be carried out through applicators authorised.</t>
  </si>
  <si>
    <t>(ii) All the joints of pipes and traps within sunken portion shall be sealed properly by Epoxy sealant.</t>
  </si>
  <si>
    <t>(iii) All CI traps in sunken slabs to be enclosed with PCC 1:1.5:3 (min 15 cm all around.</t>
  </si>
  <si>
    <t>(iv) The sunken portion shall be filled with PCC 1:5:10 type E2 (using 40mm stone aggreagate) complete all as specified.</t>
  </si>
  <si>
    <t>(v) Providing drainage spout pipe GI 40mm dia bore light grate upto outside of outer wall (Approx 450mm to 600mm long) including cutting to existing wall and making good the disturbed surface complete all as specified and directed.</t>
  </si>
  <si>
    <t>(vi) Providing 25mm thick cement concrete 1:2:4 type B-0 using 12.5mm grade stone aggreagate as in flooring for laying floor finish all as specified.                                                                                    Note : Item No (iv), (v) &amp; (vi) shall be measured and paid separately.</t>
  </si>
  <si>
    <t>M &amp; L for 40mm dia GI pipe,med grade beveled cut at both ends by making hole in walls sunken portion aprox above the RCC slab and ceiling finished the hole with cement plaster 1:2 to match with existing surface complete etc.</t>
  </si>
  <si>
    <t>RM</t>
  </si>
  <si>
    <t>M &amp; L 25mm thick cement concrete flooring type B-1, 1 :2 : 4, using 20 mm graded stone aggregate finishing cement concrete surface even and smooth without using extra cement.</t>
  </si>
  <si>
    <t>M&amp; L Cement concrete type E-2, 1:5:10 using 40mm graded aggregate in foundations filling and mass concrete as in sunken floor.</t>
  </si>
  <si>
    <t>Demolition of floor hearth or wall tiling including cement mortar bedding (not backing ) removing serviceable tiles to store and rubbish of the premises</t>
  </si>
  <si>
    <t>M&amp;L coloured  Glazed ceramic tiles in vertical surface 350x 250x 7 mm/ 450X 350X 7mm thick set and jointed in neat cement slurry and pointed in white or colour cement to match the surface over 10 mm thick cement plaster in CM 1:4.</t>
  </si>
  <si>
    <t>M/L Non skid Coloured ceramic tiles 7 to 8 mm thick (squre or rectangle) area of each tile exce 0.11 SqM but not exceeding 0.18 SqM  in  floors etc, set and jointed in neat cement slurry and pinted in white or coloured cement to match with including 15mm thick screed bed in CM 1:6.</t>
  </si>
  <si>
    <t>Demolition of re-inforced cement concrete of any description and in any  position  not otherwise specifically provided for</t>
  </si>
  <si>
    <t xml:space="preserve">Formwork to soffits of suspended slabs such as roof slabs, floor slabs, landings and similar work; not exceeding 200mm thick (Horizontal or sloping) rough finished surfaces of concrete </t>
  </si>
  <si>
    <t xml:space="preserve">M L for Reinforced cement concrete type B1 1:1.5:3 (20 mm graded aggregate) (nominal mix) in  Slabs supported on walls, beams and columns in floors, roofs, landings,   balconies, canopies, deck slabs and in shelves and the like </t>
  </si>
  <si>
    <t>M&amp;L mild steel deformed bars 8mm dia and over cut to length bent to shape required including cranking bending and binding with and including mild steel wire annealed not less than 0.9 mm dia or securing with clips confomring to Gd  I IS-432</t>
  </si>
  <si>
    <t>Kg</t>
  </si>
  <si>
    <t>Demolition of Stone slabs and tiles of any description or thickness in floors, aprons etc. laid bedded and pointed in any morter.</t>
  </si>
  <si>
    <t>Per 10 Sqm</t>
  </si>
  <si>
    <t>M &amp; L 'Z' black Granite (of any type) work (table rubbed and polished) for in steps, jambs, pillars, window-cills, cooking platforms and like in cement mortar (1:4) including pointing in white cement (1:2) using marble dust with admixture of pigment to match with shade of granite including 20mm thick screed bed 1:4.</t>
  </si>
  <si>
    <t xml:space="preserve">Rounding/moulding  to edges of Kota stone slabs, marble stone, granite stone slabs one edge, such as in steps, cooking platform , and other similar situations etc </t>
  </si>
  <si>
    <t>Rm</t>
  </si>
  <si>
    <t>Taking down chowkats or frames with shutters (without taking of shutter from the frame)of any description alongwith fittings n.exc 1.5sqm each</t>
  </si>
  <si>
    <t>Taking down chowkats or frames with shutters (with out taking of shutter from the frame) of any description alongwith fittings exc 1.5sqm n.exc 4 sqm each</t>
  </si>
  <si>
    <r>
      <t xml:space="preserve">S &amp; F Factory made single extruded WPC (Wood Polymer Composite) solid door/ window/Ceosetory windows &amp; other </t>
    </r>
    <r>
      <rPr>
        <b/>
        <sz val="12"/>
        <rFont val="Arial"/>
        <family val="2"/>
      </rPr>
      <t xml:space="preserve">Frames/ Chowkhat of size Frame size 65x 100  mm , </t>
    </r>
    <r>
      <rPr>
        <sz val="12"/>
        <rFont val="Arial"/>
        <family val="2"/>
      </rPr>
      <t>one or more rebates comprising of virgin PVC polymer of K value 58-60 (Suspension Grade), calcium carbonate and natural fibers (wood powder/ rice husk/ 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 ressive strength of 58 N/mm2, modules of elasticity 900 N/mm2 and resistance to spread of flame of Class A category with property of being termite/borer proof,water/ moisture proof and fire retardant and fixed in position with MS hold fast/ lugs/SS dash fasteners of required dia and length complete as per direction of Engineer-in-Charge. (M.S. hold fast/ lugs or SS dash fasteners shall be paid for separately).Note: For WPC solid door/window frames, minus 5mm tolerance in dimension i.e. depth and width of profile shall be acceptable. Variation in profile dimensions on plus side shall be acceptable but no extra payment on this account shall be made</t>
    </r>
  </si>
  <si>
    <t xml:space="preserve">Rm </t>
  </si>
  <si>
    <t>S &amp; F Factory Made Solid PVC Moulded Door Shutter With Core free EPS, 28 to 30mm thick (stiles), with 2, 4, or 6 raised panel design with 2mm thick Moulded Prelam PVC Sheet on the front face &amp; 2mm prelam PVC Sheet on back face, supplying &amp; fixing in frame at site as per specification &amp; drawing.</t>
  </si>
  <si>
    <r>
      <t xml:space="preserve">Providing and fixing factory made uPVC white colour casement </t>
    </r>
    <r>
      <rPr>
        <b/>
        <sz val="12"/>
        <rFont val="Arial"/>
        <family val="2"/>
      </rPr>
      <t>(Openable) window</t>
    </r>
    <r>
      <rPr>
        <sz val="12"/>
        <rFont val="Arial"/>
        <family val="2"/>
      </rPr>
      <t xml:space="preserve"> made of extruded profiles with wall thickness of 2.3mm ( + – 0.2mm). Window profile with hollow section with multi chamber, frame (60mm x 58mm), sash (60mm x 73mm), T profile (One vertical length in between two shutters) (60mm x 74mm), Glazing bead (35mm x 20mm) will be mitered cut and fusion welded at all corners, including drilling of holes for fixing hardware and drainage of water etc., making arrangement for fixing of hardware. EPDM gasket 1.2 +– 0.2mm thick, galvanized steel Frame (28mm x 21.5mm), sash (31mm x 27.5mm). T profile (27mm x 17mm) to be inserted in required profile, frame will be fixed to the wall with 8 mm x 100mm long fasteners. Hardware: [casement handle made of zinc alloyed (white powder coated), But Hinges of'zinc alloyed (white powder coated), transmission gear made of mild steel with multi point locking system] and 5mm thick glazing with selected quality glass. </t>
    </r>
    <r>
      <rPr>
        <b/>
        <sz val="12"/>
        <rFont val="Arial"/>
        <family val="2"/>
      </rPr>
      <t xml:space="preserve">(Note: The unit rate quoted by contractor excludes cost   of  glass/wiremesh   and   includes   all   other connected accessories. Net opening will be measured for payment purpose.) </t>
    </r>
    <r>
      <rPr>
        <sz val="12"/>
        <rFont val="Arial"/>
        <family val="2"/>
      </rPr>
      <t xml:space="preserve">(A) Area not exceeding 1.00 sqm each </t>
    </r>
  </si>
  <si>
    <r>
      <t xml:space="preserve">S&amp;F framed work such as </t>
    </r>
    <r>
      <rPr>
        <b/>
        <sz val="12"/>
        <rFont val="Arial"/>
        <family val="2"/>
      </rPr>
      <t>grills &amp; gates</t>
    </r>
    <r>
      <rPr>
        <sz val="12"/>
        <rFont val="Arial"/>
        <family val="2"/>
      </rPr>
      <t xml:space="preserve">, gratings with ends of bars shouldered on forged in spickes, framed guard bars, barred iron doors, ladders, framed balusters, walk ways, rallings, framework of water tanks and similar work conforming to Fe-290 Gde-E-165 </t>
    </r>
  </si>
  <si>
    <t>KG</t>
  </si>
  <si>
    <t xml:space="preserve">S&amp;F Galvanised  mild steel wire cloth, 0.56mm nominal dia of wire and avg erage with aperature 1.18 mm fixed with tinned tacks, or galvanised wire staples. </t>
  </si>
  <si>
    <t xml:space="preserve">S&amp;F 100mm Butt hinges, cast brass, with mild steel hinge pin, bright polished and fixed, typeB-11 </t>
  </si>
  <si>
    <t>S&amp;F 150mm Brass barrel tower bolts, with cast or sheet barrel  and rolled or cast bolts and fixed</t>
  </si>
  <si>
    <t xml:space="preserve">S&amp;F 125mm Brass handles, cast type, polished bright </t>
  </si>
  <si>
    <t xml:space="preserve">S&amp;F Brass, 250mm sliding door bolt with sand or die-cast brass hasp, staple (bolt type) and fixing bolt with rolled or drawn brass bolts and fixed </t>
  </si>
  <si>
    <t>M&amp;L for 4.80mm thick sheet glass ordinary quality glazing with oil putty  in squares not exceeding 0.50 Sqm in each pane complete all as specified and directed.</t>
  </si>
  <si>
    <t>Taking up or down 15 mm bore steel tubing and connection including cleaning for re-fixing or removal to store complete all as specifed and directed.</t>
  </si>
  <si>
    <t>Taking up or down 20 mm bore steel tubing and connection including cleaning for re-fixing or removal to store complete all as specifed and directed.</t>
  </si>
  <si>
    <t>S&amp;F 15mm bore GI tubing medium grade fitting complete to wall and ceiling or laid in floor complete all as specifed and directed.</t>
  </si>
  <si>
    <t>S&amp;F 20 mm bore GI tubing medium grade fitting complete to wall and ceiling or laid in floor complete all as specifed and directed.</t>
  </si>
  <si>
    <t>Cutting chases, pinning in making good to facings where reqd and pointing in cement mortar  1:3 to ends or edges of shelves , for water tubing etc and  making good, cutting exc 10cm girth but not exc 20cm girth in stone walls</t>
  </si>
  <si>
    <r>
      <t>S&amp;F 15mm</t>
    </r>
    <r>
      <rPr>
        <b/>
        <sz val="12"/>
        <rFont val="Arial"/>
        <family val="2"/>
      </rPr>
      <t xml:space="preserve"> Gun metal, globe or gate valves</t>
    </r>
    <r>
      <rPr>
        <sz val="12"/>
        <rFont val="Arial"/>
        <family val="2"/>
      </rPr>
      <t xml:space="preserve">, with iron wheel head, screwed both ends for iron pipe and fixed in repair </t>
    </r>
  </si>
  <si>
    <r>
      <t xml:space="preserve">S&amp;F in repair </t>
    </r>
    <r>
      <rPr>
        <b/>
        <sz val="12"/>
        <color indexed="8"/>
        <rFont val="Arial"/>
        <family val="2"/>
      </rPr>
      <t>angular Stop Cock</t>
    </r>
    <r>
      <rPr>
        <sz val="12"/>
        <color indexed="8"/>
        <rFont val="Arial"/>
        <family val="2"/>
      </rPr>
      <t xml:space="preserve"> with wall Flanges Cat Part No KUP-35053PM all as specified and directed. </t>
    </r>
    <r>
      <rPr>
        <b/>
        <sz val="12"/>
        <color indexed="8"/>
        <rFont val="Arial"/>
        <family val="2"/>
      </rPr>
      <t>Make : Jaquar (Kubix Prime series)</t>
    </r>
  </si>
  <si>
    <r>
      <t xml:space="preserve">S&amp;F in repair </t>
    </r>
    <r>
      <rPr>
        <b/>
        <sz val="12"/>
        <color indexed="8"/>
        <rFont val="Arial"/>
        <family val="2"/>
      </rPr>
      <t>bib Cock</t>
    </r>
    <r>
      <rPr>
        <sz val="12"/>
        <color indexed="8"/>
        <rFont val="Arial"/>
        <family val="2"/>
      </rPr>
      <t xml:space="preserve"> with wall Flanges Cat Part No KUP-35037PM all as specified and directed. </t>
    </r>
    <r>
      <rPr>
        <b/>
        <sz val="12"/>
        <color indexed="8"/>
        <rFont val="Arial"/>
        <family val="2"/>
      </rPr>
      <t>Make : Jaquar (Kubix Prime series)</t>
    </r>
  </si>
  <si>
    <r>
      <t xml:space="preserve">S&amp;F in repair </t>
    </r>
    <r>
      <rPr>
        <b/>
        <sz val="12"/>
        <color indexed="8"/>
        <rFont val="Arial"/>
        <family val="2"/>
      </rPr>
      <t>Corner Glass shelf</t>
    </r>
    <r>
      <rPr>
        <sz val="12"/>
        <color indexed="8"/>
        <rFont val="Arial"/>
        <family val="2"/>
      </rPr>
      <t xml:space="preserve">  Cat Pat No: ACN-1173 including CP railing and Rawl plugs and screws for fixing complete all as specified and directed. </t>
    </r>
    <r>
      <rPr>
        <b/>
        <sz val="12"/>
        <color indexed="8"/>
        <rFont val="Arial"/>
        <family val="2"/>
      </rPr>
      <t>Make: Jaquar.</t>
    </r>
  </si>
  <si>
    <r>
      <t>S&amp;F in repair brass chromium plated</t>
    </r>
    <r>
      <rPr>
        <b/>
        <sz val="12"/>
        <color indexed="8"/>
        <rFont val="Arial"/>
        <family val="2"/>
      </rPr>
      <t xml:space="preserve"> toilet paper hold</t>
    </r>
    <r>
      <rPr>
        <sz val="12"/>
        <color indexed="8"/>
        <rFont val="Arial"/>
        <family val="2"/>
      </rPr>
      <t xml:space="preserve">er Cat Part No: ACN - 1151N complete all as specified and directed. </t>
    </r>
    <r>
      <rPr>
        <b/>
        <sz val="12"/>
        <color indexed="8"/>
        <rFont val="Arial"/>
        <family val="2"/>
      </rPr>
      <t>Make: Jaquar</t>
    </r>
  </si>
  <si>
    <r>
      <t xml:space="preserve">S&amp;F in repair brass chromium plated </t>
    </r>
    <r>
      <rPr>
        <b/>
        <sz val="12"/>
        <color indexed="8"/>
        <rFont val="Arial"/>
        <family val="2"/>
      </rPr>
      <t>Soap Dish</t>
    </r>
    <r>
      <rPr>
        <sz val="12"/>
        <color indexed="8"/>
        <rFont val="Arial"/>
        <family val="2"/>
      </rPr>
      <t xml:space="preserve"> Holder Cat Part No: ACN - 1131N complete all as specified and directed. </t>
    </r>
    <r>
      <rPr>
        <b/>
        <sz val="12"/>
        <color indexed="8"/>
        <rFont val="Arial"/>
        <family val="2"/>
      </rPr>
      <t>Make: Jaquar</t>
    </r>
  </si>
  <si>
    <r>
      <t xml:space="preserve">S&amp;F in repair brass chromium plated </t>
    </r>
    <r>
      <rPr>
        <b/>
        <sz val="12"/>
        <color indexed="8"/>
        <rFont val="Arial"/>
        <family val="2"/>
      </rPr>
      <t>towel rail</t>
    </r>
    <r>
      <rPr>
        <sz val="12"/>
        <color indexed="8"/>
        <rFont val="Arial"/>
        <family val="2"/>
      </rPr>
      <t xml:space="preserve"> Cat Part No: ACN - 1181 FN fixed with chromium plated brass screws wooden/plastic gutties complete all as specified and directed. </t>
    </r>
    <r>
      <rPr>
        <b/>
        <sz val="12"/>
        <color indexed="8"/>
        <rFont val="Arial"/>
        <family val="2"/>
      </rPr>
      <t>Make: Jaquar</t>
    </r>
  </si>
  <si>
    <r>
      <t xml:space="preserve">S&amp;F in repair Vitreous china </t>
    </r>
    <r>
      <rPr>
        <b/>
        <sz val="12"/>
        <rFont val="Arial"/>
        <family val="2"/>
      </rPr>
      <t>Table top wash hand b</t>
    </r>
    <r>
      <rPr>
        <sz val="12"/>
        <rFont val="Arial"/>
        <family val="2"/>
      </rPr>
      <t xml:space="preserve">asin  Cat part: ARS-WHT-39903  (Size: 700 x 435 x 135 mm) including chromium plated brass waste coupling and bottle trap all as specifed and directed. </t>
    </r>
    <r>
      <rPr>
        <b/>
        <sz val="12"/>
        <rFont val="Arial"/>
        <family val="2"/>
      </rPr>
      <t xml:space="preserve">Make: Jaquar </t>
    </r>
  </si>
  <si>
    <r>
      <t>S&amp;F in repair  Single lever Tall Boy with 155mm extension body fixed spout without popup waste system</t>
    </r>
    <r>
      <rPr>
        <b/>
        <sz val="12"/>
        <color indexed="8"/>
        <rFont val="Arial"/>
        <family val="2"/>
      </rPr>
      <t xml:space="preserve"> Basin mixer</t>
    </r>
    <r>
      <rPr>
        <sz val="12"/>
        <color indexed="8"/>
        <rFont val="Arial"/>
        <family val="2"/>
      </rPr>
      <t xml:space="preserve">  with 600 mm Long Braided Hoses Cat Part No KUP-35005 BPM all as specified and directed. </t>
    </r>
    <r>
      <rPr>
        <b/>
        <sz val="12"/>
        <color indexed="8"/>
        <rFont val="Arial"/>
        <family val="2"/>
      </rPr>
      <t>Make: Jaquar (Kubix Prime series)</t>
    </r>
  </si>
  <si>
    <r>
      <t xml:space="preserve">S&amp;F in repair Single lever wall mixer with provision of hand shower, but without hand shower Cat Part No KUP-35119 PM all as specified and directed. </t>
    </r>
    <r>
      <rPr>
        <b/>
        <sz val="12"/>
        <color indexed="8"/>
        <rFont val="Arial"/>
        <family val="2"/>
      </rPr>
      <t>Make: Jaquar (Kubix Prime series)</t>
    </r>
  </si>
  <si>
    <r>
      <t xml:space="preserve">S&amp;F Maze </t>
    </r>
    <r>
      <rPr>
        <b/>
        <sz val="12"/>
        <color indexed="8"/>
        <rFont val="Arial"/>
        <family val="2"/>
      </rPr>
      <t>hand shower</t>
    </r>
    <r>
      <rPr>
        <sz val="12"/>
        <color indexed="8"/>
        <rFont val="Arial"/>
        <family val="2"/>
      </rPr>
      <t xml:space="preserve"> 65 x 95 mm rectangular shape single flow (Face plate stainless steel and ABS Body in Chrome Finish) with rubit cleaning system including CP hose pipe 1.20 mtr long Cat Part No HSH-CHR-1657 all as specified and directed. </t>
    </r>
    <r>
      <rPr>
        <b/>
        <sz val="12"/>
        <color indexed="8"/>
        <rFont val="Arial"/>
        <family val="2"/>
      </rPr>
      <t>Make: Jaquar</t>
    </r>
  </si>
  <si>
    <r>
      <t xml:space="preserve">S&amp;F in repair Maze </t>
    </r>
    <r>
      <rPr>
        <b/>
        <sz val="12"/>
        <color indexed="8"/>
        <rFont val="Arial"/>
        <family val="2"/>
      </rPr>
      <t xml:space="preserve">Over head shower </t>
    </r>
    <r>
      <rPr>
        <sz val="12"/>
        <color indexed="8"/>
        <rFont val="Arial"/>
        <family val="2"/>
      </rPr>
      <t xml:space="preserve">300 x 300 mm Square shape single flow (Body and Face plate stainless steel and ABS Body in Chrome Finish) with rubit cleaning system Cat Part No: OHS-CHR-1639 all as specified and directed. </t>
    </r>
    <r>
      <rPr>
        <b/>
        <sz val="12"/>
        <color indexed="8"/>
        <rFont val="Arial"/>
        <family val="2"/>
      </rPr>
      <t>Make: Jaquar</t>
    </r>
  </si>
  <si>
    <r>
      <t xml:space="preserve">S&amp;F in repair brass chromium plated </t>
    </r>
    <r>
      <rPr>
        <b/>
        <sz val="12"/>
        <color indexed="8"/>
        <rFont val="Arial"/>
        <family val="2"/>
      </rPr>
      <t xml:space="preserve">health faucet </t>
    </r>
    <r>
      <rPr>
        <sz val="12"/>
        <color indexed="8"/>
        <rFont val="Arial"/>
        <family val="2"/>
      </rPr>
      <t xml:space="preserve">Cat Part No: ALD -565 for pedestal pattern water closet including PVC flexible pipe along with complete necessary fittings complete all as specified and as directed. </t>
    </r>
    <r>
      <rPr>
        <b/>
        <sz val="12"/>
        <color indexed="8"/>
        <rFont val="Arial"/>
        <family val="2"/>
      </rPr>
      <t>Make: Jaquar</t>
    </r>
  </si>
  <si>
    <r>
      <t>S&amp;F in repair 15mm dia Brass</t>
    </r>
    <r>
      <rPr>
        <b/>
        <sz val="12"/>
        <rFont val="Arial"/>
        <family val="2"/>
      </rPr>
      <t xml:space="preserve"> stop valves</t>
    </r>
    <r>
      <rPr>
        <sz val="12"/>
        <rFont val="Arial"/>
        <family val="2"/>
      </rPr>
      <t xml:space="preserve"> chromium plated, fancy type with long shank and cup </t>
    </r>
    <r>
      <rPr>
        <b/>
        <sz val="12"/>
        <rFont val="Arial"/>
        <family val="2"/>
      </rPr>
      <t>concealed type</t>
    </r>
    <r>
      <rPr>
        <sz val="12"/>
        <rFont val="Arial"/>
        <family val="2"/>
      </rPr>
      <t xml:space="preserve"> screwed down, highpressure with crutch or butterfly handle, screwed both ends for iron pipe or for unlori as specified and fixed in repairs.</t>
    </r>
  </si>
  <si>
    <r>
      <t xml:space="preserve">S&amp;F in repair 600x450 bevelled edged </t>
    </r>
    <r>
      <rPr>
        <b/>
        <sz val="12"/>
        <rFont val="Arial"/>
        <family val="2"/>
      </rPr>
      <t>looking mirror</t>
    </r>
    <r>
      <rPr>
        <sz val="12"/>
        <rFont val="Arial"/>
        <family val="2"/>
      </rPr>
      <t xml:space="preserve"> 5mm thick of selected quality glass, mounted on 6 mm thick ply board and with aluminnium frame work fitted with chromium plated brass screws and cup washers including taking old one.</t>
    </r>
  </si>
  <si>
    <r>
      <t>S&amp;F in repair Vitreous China Water closet (Squatting pattern) "</t>
    </r>
    <r>
      <rPr>
        <b/>
        <sz val="12"/>
        <rFont val="Arial"/>
        <family val="2"/>
      </rPr>
      <t>Orissa Pattern</t>
    </r>
    <r>
      <rPr>
        <sz val="12"/>
        <rFont val="Arial"/>
        <family val="2"/>
      </rPr>
      <t xml:space="preserve">" size 630 x 450 mm white with 'P' or 'S' trap, front or back inlet and foots rests any pattern (excluding flusing cistern and flush pipe) complete. </t>
    </r>
  </si>
  <si>
    <r>
      <t>S&amp;F in repair Vitreous China wash down Water closet pan (</t>
    </r>
    <r>
      <rPr>
        <b/>
        <sz val="12"/>
        <rFont val="Arial"/>
        <family val="2"/>
      </rPr>
      <t>pedestal pattern</t>
    </r>
    <r>
      <rPr>
        <sz val="12"/>
        <rFont val="Arial"/>
        <family val="2"/>
      </rPr>
      <t>) "with plastic water closet seat  cover closed pattern with flat bottom and cover and mild steel chromium plated or aluminised hinging divice (excluding flusing cistern and flush pipe) complete</t>
    </r>
  </si>
  <si>
    <r>
      <t xml:space="preserve">S&amp;F in repair 10 Litre PVC valveless syphonic action </t>
    </r>
    <r>
      <rPr>
        <b/>
        <sz val="12"/>
        <rFont val="Arial"/>
        <family val="2"/>
      </rPr>
      <t>flushing cistern</t>
    </r>
    <r>
      <rPr>
        <sz val="12"/>
        <rFont val="Arial"/>
        <family val="2"/>
      </rPr>
      <t xml:space="preserve"> low level white with inlet ball valve, float and handle including brackets and flush pipe of polyethylene of low or high density or PVC 32 mm dis for low level cistern.</t>
    </r>
  </si>
  <si>
    <t>M&amp;L 75mm PVC (SWR) floor trap , plain with CP grating including jointing with solvent cement complete all as spd and directed</t>
  </si>
  <si>
    <t>Dismantling of cast iron or reinforced   concrete   drain pipes of size 75-100mm dia,   jointed   in   cement mortar  and  taking  out   of trenches, if required.</t>
  </si>
  <si>
    <t>S&amp;F 75mm PVC (SWR) pipes single socketed in any length with rubber ring joints, fixed to walls incl all assy for fixing.</t>
  </si>
  <si>
    <t>S&amp;F 110mm PVC (SWR) pipes single socketed in any length with rubber ring joints,fixed to walls complete</t>
  </si>
  <si>
    <t xml:space="preserve">S&amp;F110mm  PVC (SWR) bends </t>
  </si>
  <si>
    <t xml:space="preserve">S &amp; F for PVC 110mm (SWR) vent cowl </t>
  </si>
  <si>
    <t xml:space="preserve">S&amp;F75 mm  PVC (SWR) bends </t>
  </si>
  <si>
    <t>S &amp; F PVC (SWR) junction single, (Single T) equal or unequal</t>
  </si>
  <si>
    <r>
      <t xml:space="preserve">S&amp;F 15mm </t>
    </r>
    <r>
      <rPr>
        <b/>
        <sz val="12"/>
        <rFont val="Arial"/>
        <family val="2"/>
      </rPr>
      <t>PVC connection</t>
    </r>
    <r>
      <rPr>
        <sz val="12"/>
        <rFont val="Arial"/>
        <family val="2"/>
      </rPr>
      <t xml:space="preserve"> 450mm long with PTMT nuts of superior quality as specified</t>
    </r>
  </si>
  <si>
    <r>
      <t xml:space="preserve">M &amp; L for applying </t>
    </r>
    <r>
      <rPr>
        <b/>
        <sz val="12"/>
        <rFont val="Arial"/>
        <family val="2"/>
      </rPr>
      <t xml:space="preserve">white wash </t>
    </r>
    <r>
      <rPr>
        <sz val="12"/>
        <rFont val="Arial"/>
        <family val="2"/>
      </rPr>
      <t>of 3 coats as in ceiling incl preparation newly   plastered surfaces as specified and directed.</t>
    </r>
  </si>
  <si>
    <r>
      <t xml:space="preserve">M&amp;L for prepration of old surfaces of ceiling and applying one coat of </t>
    </r>
    <r>
      <rPr>
        <b/>
        <sz val="12"/>
        <color indexed="8"/>
        <rFont val="Arial"/>
        <family val="2"/>
      </rPr>
      <t>white (lime) wash on ceiling</t>
    </r>
    <r>
      <rPr>
        <sz val="12"/>
        <color indexed="8"/>
        <rFont val="Arial"/>
        <family val="2"/>
      </rPr>
      <t xml:space="preserve"> complete all as specified and directed by Engr  -in-charge.</t>
    </r>
  </si>
  <si>
    <t>Demolition of cement concrete above ground floor and paving n.exc 15 cm thick (below or above ground level complete .</t>
  </si>
  <si>
    <t>M&amp;L 10mm thick rendering in CM 1:3 on  brick/concrete surface  as in ceiling and finishing the surface even and smooth with out using extra cement.</t>
  </si>
  <si>
    <t>M&amp;L coloured  Glazed ceramic tiles in vertical surface 350x 250x 7 mm/ 450X 350X 7mm thick set and jointed in neat cement slurry and pointed in white or colour cement to match the surface over 10 mm thick cement plaster in CM 1:3.</t>
  </si>
  <si>
    <t>M/L Non - skid Ceramic tiles 7 to 8 mm thick area of each  tile exceeding 0.18 sqm but not exceeding 0.38 sqm, in floors etc. set and jointed in neat cement slurry and pointed in white or coloured cement to match with including 15mm thick screed bed in CM 1:6.</t>
  </si>
  <si>
    <t xml:space="preserve">M L for Reinforced cement concrete type B1 1:2:4 (20 mm graded aggregate) (nominal mix) in  Slabs supported on walls, beams and columns in floors, roofs, landings,   balconies, canopies, deck slabs and in shelves and the like </t>
  </si>
  <si>
    <t>M &amp; L Absolute/Pure black Granite (of any type) work (table rubbed and polished) for wall lining (veneering to wall) 12mm to 20 mm thick  in 15mm thick cement  mortar (1:3) and pointing   with white   cement (1:2)  using marble dust   with admixture   of pigment   to match with shade of granite complete all as specified and directed by Engr in Charge.</t>
  </si>
  <si>
    <r>
      <t xml:space="preserve"> Providing and fixing factory made uPVG </t>
    </r>
    <r>
      <rPr>
        <b/>
        <sz val="12"/>
        <rFont val="Arial"/>
        <family val="2"/>
      </rPr>
      <t xml:space="preserve">white colour Sliding window Three track </t>
    </r>
    <r>
      <rPr>
        <sz val="12"/>
        <rFont val="Arial"/>
        <family val="2"/>
      </rPr>
      <t>made of extruded profiles with wall thickness of 2.3mm (+ -0.2mm). Window profile with hollow section with multi chamber. Frame (88mm x 52mm), sliding sash (42mm x 67mm). Sliding mesh Sash (42mm x 57mm) Sliding interlock (One vertical length in each shutters) (45.5mm x 28mm), Glazing bead (24.5mm x 16mm) will be miterd cut and fusion welded at all corners, including drilling of holes for fixing hardware and drainage of water etc., making arrangement for fixing of hardware. EPDM gasket, 1.2+ -0.2mm thick galvanised steel Frame (30mm x 18mm) 2 nos, sliding sash (30mm x 18mm), sliding mesh sash (26mm x 10mm) profile to be inserted in required profile, frame will be fixed to the wall with 8mm x 100mm long fasteners, Hardware [Touch Lock of zinc alloyed (white powder coated), steel roller system. Stainless steel wire cloth 0.36mm nominal dia of wire and average width of aperture 1.40mm and required accessories. (Note: The unit rate quoted by contractor excludes cost of glass and includes all other connected accessories. Net Opening will be measured lor payment purpose.) (A) Area not exceeding 2.00 sqm each</t>
    </r>
  </si>
  <si>
    <t>S&amp;F in repair Floor door stopper of  of brass body and tongue with hard drawn steel spring ,fixed in floor 150 mm</t>
  </si>
  <si>
    <r>
      <t>S&amp;F in repair 15</t>
    </r>
    <r>
      <rPr>
        <b/>
        <sz val="12"/>
        <rFont val="Arial"/>
        <family val="2"/>
      </rPr>
      <t>mm Gun metal, globe or gate valves</t>
    </r>
    <r>
      <rPr>
        <sz val="12"/>
        <rFont val="Arial"/>
        <family val="2"/>
      </rPr>
      <t xml:space="preserve">, with iron wheel head, screwed both ends for iron pipe and fixed in repair </t>
    </r>
  </si>
  <si>
    <r>
      <t xml:space="preserve">S&amp;F in repair </t>
    </r>
    <r>
      <rPr>
        <b/>
        <sz val="12"/>
        <color indexed="8"/>
        <rFont val="Arial"/>
        <family val="2"/>
      </rPr>
      <t>brass chromium plated towel rail</t>
    </r>
    <r>
      <rPr>
        <sz val="12"/>
        <color indexed="8"/>
        <rFont val="Arial"/>
        <family val="2"/>
      </rPr>
      <t xml:space="preserve"> Cat Part No: ACN - 1181 FN fixed with chromium plated brass screws wooden/plastic gutties complete all as specified and directed. </t>
    </r>
    <r>
      <rPr>
        <b/>
        <sz val="12"/>
        <color indexed="8"/>
        <rFont val="Arial"/>
        <family val="2"/>
      </rPr>
      <t>Make: Jaquar</t>
    </r>
  </si>
  <si>
    <r>
      <t xml:space="preserve">Supply in fixing in repairs </t>
    </r>
    <r>
      <rPr>
        <b/>
        <sz val="12"/>
        <rFont val="Arial"/>
        <family val="2"/>
      </rPr>
      <t>sink with drainage board</t>
    </r>
    <r>
      <rPr>
        <sz val="12"/>
        <rFont val="Arial"/>
        <family val="2"/>
      </rPr>
      <t xml:space="preserve"> made Stainless steel 1mm thick  kitchen or laboratory with plugs, washer and wastes pipe , including bedding in cement mortar on dwraf wall or  including fixing cantilever brackets and connecting union pipe, over all size 915mm x 460mm bowl size 410mm x330mm x160mm. </t>
    </r>
  </si>
  <si>
    <t>M&amp;L as in repair 75mm PVC (SWR) floor trap , plain with CP grating including jointing with solvent cement complete all as spd and directed</t>
  </si>
  <si>
    <t>S&amp;F 75mm PVC (SWR) pipes single socketed in any length with rubber ring joints, fixed to walls</t>
  </si>
  <si>
    <t xml:space="preserve">S&amp;F as in repair 75 mm  PVC (SWR) bends </t>
  </si>
  <si>
    <t>S &amp; F as in repair PVC (SWR) junction single, (Single T) equal or unequal</t>
  </si>
  <si>
    <t>Bill of Quantity (B/R)</t>
  </si>
  <si>
    <t xml:space="preserve">Waterproofing coating:  Supply and  apply of waterproofing coating as per below.           1. First coat is of single component acrylic product by using mixing ratio 1:2 (SBR Latex product: cement)  -                                                                                                        Product name-HS Latex Plus                                                                                              2.Providing and applying Two coats of two component wtaerproofing system Product name :HS latex 2k sheild  </t>
  </si>
  <si>
    <t>S.No</t>
  </si>
  <si>
    <t>Discreption</t>
  </si>
  <si>
    <t>Total</t>
  </si>
  <si>
    <t xml:space="preserve">SCHEDULE OF CREDIT </t>
  </si>
  <si>
    <r>
      <rPr>
        <b/>
        <sz val="12"/>
        <rFont val="Arial"/>
        <family val="2"/>
      </rPr>
      <t>Station               :</t>
    </r>
    <r>
      <rPr>
        <sz val="12"/>
        <rFont val="Arial"/>
        <family val="2"/>
      </rPr>
      <t xml:space="preserve"> Jalandhar Cantt</t>
    </r>
  </si>
  <si>
    <t>Ser No</t>
  </si>
  <si>
    <t>Breif Specification of items</t>
  </si>
  <si>
    <t xml:space="preserve">A/U </t>
  </si>
  <si>
    <t>Rate</t>
  </si>
  <si>
    <t>Amount</t>
  </si>
  <si>
    <t>Remarks</t>
  </si>
  <si>
    <t>Old unserviceable brick bats as obtained from item No 2</t>
  </si>
  <si>
    <t>Old unserviceable stone slab as obtained from item No 18.</t>
  </si>
  <si>
    <t>Old unserviceable Chowkats with shutter nexc 1.5 Sqm  with all fittings as obtained from item No 21.</t>
  </si>
  <si>
    <t>Old unserviceable Chowkats with shutter exc 1.5 Sqm but n.exc 4 Sqm with all fittings as obtained from item No 22</t>
  </si>
  <si>
    <t>Old unsv iron scrap (old wire mesh,window grill &amp; hold fast of chawkats) as obtained from item No 14, 27.</t>
  </si>
  <si>
    <t xml:space="preserve">Old unserviceable 15mm dia steel tubing retrived item No 34. </t>
  </si>
  <si>
    <t>Old unserviceable 20mm dia steel tubing retrived item No 35.</t>
  </si>
  <si>
    <t>Old unserviceable bib tap, pillar tap, Stop cock, angle cock,shower etc.retrived items No 39-52.</t>
  </si>
  <si>
    <t>Old unserviceable looking mirror retrived item No 53.</t>
  </si>
  <si>
    <t>Old unserviceable Flushing cistern retrived item No 56..</t>
  </si>
  <si>
    <t>Old unsv PVC scrap as obtained from item No 36-40</t>
  </si>
  <si>
    <t>Old unserviceable 100/75mm pipe retrived item No 58.</t>
  </si>
  <si>
    <t>Old unserviceable stone slab as obtained from item No 13.</t>
  </si>
  <si>
    <t>Old unserviceable Chowkats with shutter exc 1.5 Sqm but n.exc 4 Sqm with all fittings as obtained from item No 16</t>
  </si>
  <si>
    <t xml:space="preserve">Old unsv iron scrap (old wire mesh,window grill &amp; hold fast of chawkats) as obtained from item No 9,20. </t>
  </si>
  <si>
    <t xml:space="preserve">Old unserviceable 15mm dia steel tubing retrived item No 28. </t>
  </si>
  <si>
    <t>Old unserviceable bib tap, pillar tap, Stop cock, angle cock,shower etc.retrived items No 31-34.</t>
  </si>
  <si>
    <t>Old unerviceable Sink &amp; Plate rack as retrived from item No 35..</t>
  </si>
  <si>
    <t>TOTAL</t>
  </si>
  <si>
    <r>
      <t xml:space="preserve"> Providing and fixing factory made uPVG </t>
    </r>
    <r>
      <rPr>
        <b/>
        <sz val="10"/>
        <rFont val="Arial"/>
        <family val="2"/>
      </rPr>
      <t xml:space="preserve">white colour Sliding window Three track </t>
    </r>
    <r>
      <rPr>
        <sz val="10"/>
        <rFont val="Arial"/>
        <family val="2"/>
      </rPr>
      <t xml:space="preserve">made of extruded profiles with wall thickness of 2.3mm (+ -0.2mm). Window profile with hollow section with multi chamber. Frame (88mm x 52mm), sliding sash (42mm x 67mm). Sliding mesh Sash (42mm x 57mm) Sliding interlock (One vertical length in each shutters) (45.5mm x 28mm), Glazing bead (24.5mm x 16mm) will be miterd cut and fusion welded at all corners, including drilling of holes for fixing hardware and drainage of water etc., making arrangement for fixing of hardware. EPDM gasket, 1.2+ -0.2mm thick galvanised steel Frame (30mm x 18mm) 2 nos, sliding sash (30mm x 18mm), sliding mesh sash (26mm x 10mm) profile to be inserted in required profile, frame will be fixed to the wall with 8mm x 100mm long fasteners, Hardware [Touch Lock of zinc alloyed (white powder coated), steel roller system. Stainless steel wire cloth 0.36mm nominal dia of wire and average width of aperture 1.40mm and required accessories. </t>
    </r>
    <r>
      <rPr>
        <b/>
        <sz val="10"/>
        <rFont val="Arial"/>
        <family val="2"/>
      </rPr>
      <t>(Note: The unit rate quoted by contractor excludes cost of glass/wiremesh and includes all other connected accessories. Net Opening will be measured for payment purpose.)</t>
    </r>
    <r>
      <rPr>
        <sz val="10"/>
        <rFont val="Arial"/>
        <family val="2"/>
      </rPr>
      <t xml:space="preserve"> (A) Area not exceeding 2.00 sqm each</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</si>
</sst>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name val="Arial"/>
      <family val="2"/>
    </font>
    <font>
      <sz val="12"/>
      <name val="Arial"/>
      <family val="2"/>
    </font>
    <font>
      <sz val="12"/>
      <color theme="1"/>
      <name val="Arial"/>
      <family val="2"/>
    </font>
    <font>
      <sz val="10"/>
      <name val="Arial"/>
      <family val="2"/>
    </font>
    <font>
      <b/>
      <sz val="12"/>
      <color indexed="8"/>
      <name val="Arial"/>
      <family val="2"/>
    </font>
    <font>
      <sz val="12"/>
      <color indexed="8"/>
      <name val="Arial"/>
      <family val="2"/>
    </font>
    <font>
      <b/>
      <sz val="12"/>
      <color theme="1"/>
      <name val="Arial"/>
      <family val="2"/>
    </font>
    <font>
      <b/>
      <sz val="18"/>
      <color theme="1"/>
      <name val="Arial"/>
      <family val="2"/>
    </font>
    <font>
      <b/>
      <u/>
      <sz val="12"/>
      <name val="Arial"/>
      <family val="2"/>
    </font>
    <font>
      <b/>
      <sz val="14"/>
      <name val="Arial"/>
      <family val="2"/>
    </font>
    <font>
      <sz val="10"/>
      <name val="Arial"/>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4" fillId="0" borderId="0"/>
    <xf numFmtId="0" fontId="11" fillId="0" borderId="0"/>
    <xf numFmtId="0" fontId="4" fillId="0" borderId="0"/>
    <xf numFmtId="0" fontId="4" fillId="0" borderId="0"/>
  </cellStyleXfs>
  <cellXfs count="69">
    <xf numFmtId="0" fontId="0" fillId="0" borderId="0" xfId="0"/>
    <xf numFmtId="0" fontId="1" fillId="0" borderId="1" xfId="0" applyFont="1" applyBorder="1" applyAlignment="1">
      <alignment horizontal="center" vertical="top"/>
    </xf>
    <xf numFmtId="2" fontId="1" fillId="0" borderId="1" xfId="0" applyNumberFormat="1" applyFont="1" applyBorder="1" applyAlignment="1">
      <alignment horizontal="center" vertical="top" wrapText="1"/>
    </xf>
    <xf numFmtId="2" fontId="1" fillId="0"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2" fontId="2" fillId="0" borderId="1" xfId="0" applyNumberFormat="1" applyFont="1" applyBorder="1" applyAlignment="1">
      <alignment horizontal="center" vertical="top"/>
    </xf>
    <xf numFmtId="2" fontId="2" fillId="0" borderId="1" xfId="0" applyNumberFormat="1" applyFont="1" applyBorder="1" applyAlignment="1">
      <alignment vertical="top"/>
    </xf>
    <xf numFmtId="0" fontId="3" fillId="0" borderId="1" xfId="0" applyFont="1" applyBorder="1" applyAlignment="1">
      <alignment horizontal="center" vertical="top" wrapText="1"/>
    </xf>
    <xf numFmtId="2" fontId="3" fillId="0" borderId="1" xfId="0" applyNumberFormat="1" applyFont="1" applyBorder="1" applyAlignment="1">
      <alignment horizontal="center" vertical="top" wrapText="1"/>
    </xf>
    <xf numFmtId="2" fontId="2" fillId="0" borderId="1" xfId="0" applyNumberFormat="1" applyFont="1" applyBorder="1" applyAlignment="1">
      <alignment vertical="top" wrapText="1"/>
    </xf>
    <xf numFmtId="2" fontId="2" fillId="0" borderId="1" xfId="1" applyNumberFormat="1" applyFont="1" applyBorder="1" applyAlignment="1">
      <alignment vertical="top" wrapText="1"/>
    </xf>
    <xf numFmtId="0" fontId="2" fillId="2" borderId="1" xfId="0" applyFont="1" applyFill="1" applyBorder="1" applyAlignment="1">
      <alignment vertical="top" wrapText="1"/>
    </xf>
    <xf numFmtId="0" fontId="2" fillId="0" borderId="1" xfId="0" applyFont="1" applyBorder="1" applyAlignment="1">
      <alignment horizontal="justify" vertical="top"/>
    </xf>
    <xf numFmtId="0" fontId="2" fillId="0" borderId="1" xfId="1" applyFont="1" applyBorder="1" applyAlignment="1">
      <alignment horizontal="left" vertical="top" wrapText="1"/>
    </xf>
    <xf numFmtId="0" fontId="2" fillId="0" borderId="1" xfId="1" applyFont="1" applyBorder="1" applyAlignment="1">
      <alignment horizontal="center" vertical="top"/>
    </xf>
    <xf numFmtId="2" fontId="2" fillId="0" borderId="1" xfId="1" applyNumberFormat="1" applyFont="1" applyBorder="1" applyAlignment="1">
      <alignment horizontal="center" vertical="top"/>
    </xf>
    <xf numFmtId="0" fontId="2" fillId="0" borderId="1" xfId="0" applyNumberFormat="1" applyFont="1" applyBorder="1" applyAlignment="1">
      <alignment vertical="top" wrapText="1"/>
    </xf>
    <xf numFmtId="0" fontId="3" fillId="0" borderId="1" xfId="1" applyFont="1" applyBorder="1" applyAlignment="1">
      <alignment horizontal="justify" vertical="top" wrapText="1"/>
    </xf>
    <xf numFmtId="0" fontId="2" fillId="0" borderId="1" xfId="1" applyFont="1" applyBorder="1" applyAlignment="1">
      <alignment horizontal="center" vertical="top" wrapText="1"/>
    </xf>
    <xf numFmtId="2" fontId="2" fillId="0" borderId="1" xfId="1" applyNumberFormat="1" applyFont="1" applyBorder="1" applyAlignment="1">
      <alignment horizontal="center" vertical="top" wrapText="1"/>
    </xf>
    <xf numFmtId="2" fontId="3" fillId="0" borderId="1" xfId="1" applyNumberFormat="1" applyFont="1" applyBorder="1" applyAlignment="1">
      <alignment vertical="top"/>
    </xf>
    <xf numFmtId="0" fontId="3" fillId="0" borderId="1" xfId="0" applyFont="1" applyBorder="1" applyAlignment="1">
      <alignment horizontal="justify" vertical="top" wrapText="1"/>
    </xf>
    <xf numFmtId="0" fontId="3" fillId="0" borderId="1" xfId="1" applyFont="1" applyFill="1" applyBorder="1" applyAlignment="1">
      <alignment horizontal="justify" vertical="top" wrapText="1"/>
    </xf>
    <xf numFmtId="0" fontId="3" fillId="0" borderId="1" xfId="1" applyFont="1" applyFill="1" applyBorder="1" applyAlignment="1">
      <alignment horizontal="center" vertical="top" wrapText="1"/>
    </xf>
    <xf numFmtId="2" fontId="3" fillId="0" borderId="1" xfId="1" applyNumberFormat="1" applyFont="1" applyFill="1" applyBorder="1" applyAlignment="1">
      <alignment horizontal="center" vertical="top" wrapText="1"/>
    </xf>
    <xf numFmtId="0" fontId="3" fillId="0" borderId="1" xfId="1" applyFont="1" applyBorder="1" applyAlignment="1">
      <alignment horizontal="left" vertical="top" wrapText="1"/>
    </xf>
    <xf numFmtId="0" fontId="3" fillId="0" borderId="1" xfId="1" applyFont="1" applyBorder="1" applyAlignment="1">
      <alignment horizontal="center" vertical="top" wrapText="1"/>
    </xf>
    <xf numFmtId="2" fontId="3" fillId="0" borderId="1" xfId="1" applyNumberFormat="1" applyFont="1" applyBorder="1" applyAlignment="1">
      <alignment horizontal="right" vertical="top"/>
    </xf>
    <xf numFmtId="0" fontId="0" fillId="0" borderId="1" xfId="0" applyBorder="1"/>
    <xf numFmtId="2" fontId="2" fillId="0" borderId="1" xfId="1" applyNumberFormat="1" applyFont="1" applyBorder="1" applyAlignment="1">
      <alignment horizontal="right" vertical="top" wrapText="1"/>
    </xf>
    <xf numFmtId="2" fontId="3" fillId="0" borderId="1" xfId="1" applyNumberFormat="1" applyFont="1" applyBorder="1" applyAlignment="1">
      <alignment horizontal="right" vertical="top" wrapText="1"/>
    </xf>
    <xf numFmtId="0" fontId="3" fillId="0" borderId="1" xfId="0" applyFont="1" applyBorder="1"/>
    <xf numFmtId="0" fontId="3" fillId="0" borderId="1" xfId="0" applyFont="1" applyBorder="1" applyAlignment="1">
      <alignment horizontal="center" vertical="center"/>
    </xf>
    <xf numFmtId="0" fontId="3" fillId="0" borderId="0" xfId="0" applyFont="1"/>
    <xf numFmtId="0" fontId="1" fillId="0" borderId="1" xfId="0" applyFont="1" applyBorder="1" applyAlignment="1">
      <alignment horizontal="left" vertical="top" wrapText="1"/>
    </xf>
    <xf numFmtId="0" fontId="7" fillId="0" borderId="1" xfId="0" applyFont="1" applyBorder="1"/>
    <xf numFmtId="0" fontId="9" fillId="0" borderId="1" xfId="0" applyFont="1" applyBorder="1" applyAlignment="1">
      <alignment horizontal="center" vertical="top"/>
    </xf>
    <xf numFmtId="0" fontId="9" fillId="0" borderId="0" xfId="2" applyFont="1" applyAlignment="1">
      <alignment vertical="top"/>
    </xf>
    <xf numFmtId="0" fontId="2" fillId="0" borderId="0" xfId="2" applyFont="1"/>
    <xf numFmtId="0" fontId="2" fillId="0" borderId="0" xfId="2" applyFont="1" applyAlignment="1">
      <alignment vertical="top"/>
    </xf>
    <xf numFmtId="0" fontId="2" fillId="0" borderId="0" xfId="2" applyFont="1" applyAlignment="1">
      <alignment horizontal="right" vertical="top"/>
    </xf>
    <xf numFmtId="2" fontId="2" fillId="0" borderId="0" xfId="2" applyNumberFormat="1" applyFont="1" applyAlignment="1">
      <alignment vertical="top"/>
    </xf>
    <xf numFmtId="0" fontId="1" fillId="0" borderId="1" xfId="1" applyFont="1" applyBorder="1" applyAlignment="1">
      <alignment horizontal="right" vertical="top" wrapText="1"/>
    </xf>
    <xf numFmtId="0" fontId="1" fillId="0" borderId="1" xfId="1" applyFont="1" applyBorder="1" applyAlignment="1">
      <alignment horizontal="center" vertical="top" wrapText="1"/>
    </xf>
    <xf numFmtId="0" fontId="1" fillId="0" borderId="1" xfId="1" applyFont="1" applyBorder="1" applyAlignment="1">
      <alignment vertical="top"/>
    </xf>
    <xf numFmtId="0" fontId="2" fillId="0" borderId="1" xfId="3" applyFont="1" applyBorder="1" applyAlignment="1">
      <alignment vertical="top" wrapText="1"/>
    </xf>
    <xf numFmtId="0" fontId="2" fillId="0" borderId="1" xfId="2" applyFont="1" applyBorder="1" applyAlignment="1">
      <alignment vertical="top"/>
    </xf>
    <xf numFmtId="0" fontId="2" fillId="0" borderId="1" xfId="2" applyFont="1" applyBorder="1"/>
    <xf numFmtId="0" fontId="2" fillId="0" borderId="1" xfId="3" applyFont="1" applyBorder="1" applyAlignment="1">
      <alignment vertical="center" wrapText="1"/>
    </xf>
    <xf numFmtId="0" fontId="2" fillId="0" borderId="1" xfId="1" applyFont="1" applyBorder="1" applyAlignment="1">
      <alignment horizontal="center" vertical="center" wrapText="1"/>
    </xf>
    <xf numFmtId="2" fontId="2" fillId="0" borderId="1" xfId="1" applyNumberFormat="1" applyFont="1" applyBorder="1" applyAlignment="1">
      <alignment horizontal="center" vertical="center" wrapText="1"/>
    </xf>
    <xf numFmtId="2" fontId="2" fillId="0" borderId="1" xfId="1" applyNumberFormat="1" applyFont="1" applyBorder="1" applyAlignment="1">
      <alignment horizontal="right" vertical="center" wrapText="1"/>
    </xf>
    <xf numFmtId="0" fontId="1" fillId="0" borderId="1" xfId="2" applyFont="1" applyBorder="1" applyAlignment="1">
      <alignment horizontal="center" vertical="center"/>
    </xf>
    <xf numFmtId="2" fontId="1" fillId="0" borderId="1" xfId="1" applyNumberFormat="1" applyFont="1" applyBorder="1" applyAlignment="1">
      <alignment horizontal="center" vertical="center" wrapText="1"/>
    </xf>
    <xf numFmtId="0" fontId="2" fillId="0" borderId="0" xfId="1" applyFont="1" applyBorder="1" applyAlignment="1">
      <alignment horizontal="right" vertical="top" wrapText="1"/>
    </xf>
    <xf numFmtId="0" fontId="4" fillId="0" borderId="1" xfId="0" applyFont="1" applyBorder="1" applyAlignment="1">
      <alignment horizontal="left" vertical="top" wrapText="1"/>
    </xf>
    <xf numFmtId="0" fontId="10" fillId="0" borderId="1" xfId="0" applyFont="1" applyFill="1" applyBorder="1" applyAlignment="1">
      <alignment horizontal="right"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9" fillId="0" borderId="0" xfId="2" applyFont="1" applyAlignment="1">
      <alignment horizontal="center" vertical="top"/>
    </xf>
    <xf numFmtId="0" fontId="2" fillId="0" borderId="0" xfId="1" applyFont="1" applyAlignment="1">
      <alignment horizontal="left" vertical="top"/>
    </xf>
    <xf numFmtId="0" fontId="2" fillId="0" borderId="0" xfId="2" applyFont="1" applyFill="1" applyBorder="1" applyAlignment="1">
      <alignment horizontal="left" vertical="top" wrapText="1"/>
    </xf>
    <xf numFmtId="0" fontId="8" fillId="0" borderId="2" xfId="0" applyFont="1" applyBorder="1" applyAlignment="1">
      <alignment horizontal="center"/>
    </xf>
    <xf numFmtId="0" fontId="3" fillId="0" borderId="1" xfId="0" applyFont="1" applyBorder="1" applyAlignment="1">
      <alignment horizontal="center" vertical="center"/>
    </xf>
  </cellXfs>
  <cellStyles count="5">
    <cellStyle name="Normal" xfId="0" builtinId="0"/>
    <cellStyle name="Normal 2" xfId="2"/>
    <cellStyle name="Normal 2 2" xfId="1"/>
    <cellStyle name="Normal 3 2" xfId="3"/>
    <cellStyle name="Normal 3 2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truction\Granular%20Texture%20Tender_58%20Engr%20Regt\Army%20College%20of%20Nurshing1%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Sch of credit 1"/>
      <sheetName val="Sunken bath "/>
      <sheetName val="Plaster"/>
      <sheetName val="Sch of credit (3)"/>
      <sheetName val="Sunken pantry"/>
      <sheetName val="Sch of credit (2)"/>
      <sheetName val="RIC PART-I"/>
      <sheetName val="Rate Analysis"/>
      <sheetName val="Rate Analysis 2"/>
    </sheetNames>
    <sheetDataSet>
      <sheetData sheetId="0"/>
      <sheetData sheetId="1"/>
      <sheetData sheetId="2"/>
      <sheetData sheetId="3">
        <row r="7">
          <cell r="G7">
            <v>11.38</v>
          </cell>
        </row>
        <row r="45">
          <cell r="G45">
            <v>3</v>
          </cell>
        </row>
        <row r="54">
          <cell r="G54">
            <v>1200</v>
          </cell>
        </row>
        <row r="61">
          <cell r="G61">
            <v>250</v>
          </cell>
        </row>
        <row r="62">
          <cell r="G62">
            <v>100</v>
          </cell>
        </row>
        <row r="66">
          <cell r="G66">
            <v>24</v>
          </cell>
        </row>
        <row r="67">
          <cell r="G67">
            <v>96</v>
          </cell>
        </row>
        <row r="68">
          <cell r="G68">
            <v>48</v>
          </cell>
        </row>
        <row r="69">
          <cell r="G69">
            <v>48</v>
          </cell>
        </row>
        <row r="70">
          <cell r="G70">
            <v>24</v>
          </cell>
        </row>
        <row r="71">
          <cell r="G71">
            <v>48</v>
          </cell>
        </row>
        <row r="72">
          <cell r="G72">
            <v>48</v>
          </cell>
        </row>
        <row r="73">
          <cell r="G73">
            <v>48</v>
          </cell>
        </row>
        <row r="74">
          <cell r="G74">
            <v>48</v>
          </cell>
        </row>
        <row r="75">
          <cell r="G75">
            <v>48</v>
          </cell>
        </row>
        <row r="76">
          <cell r="G76">
            <v>48</v>
          </cell>
        </row>
        <row r="77">
          <cell r="G77">
            <v>48</v>
          </cell>
        </row>
        <row r="78">
          <cell r="G78">
            <v>24</v>
          </cell>
        </row>
        <row r="79">
          <cell r="G79">
            <v>48</v>
          </cell>
        </row>
        <row r="85">
          <cell r="G85">
            <v>235</v>
          </cell>
        </row>
      </sheetData>
      <sheetData sheetId="4"/>
      <sheetData sheetId="5"/>
      <sheetData sheetId="6">
        <row r="20">
          <cell r="G20">
            <v>18</v>
          </cell>
        </row>
        <row r="31">
          <cell r="G31">
            <v>6</v>
          </cell>
        </row>
        <row r="34">
          <cell r="G34">
            <v>25</v>
          </cell>
        </row>
        <row r="46">
          <cell r="G46">
            <v>2</v>
          </cell>
        </row>
        <row r="50">
          <cell r="G50">
            <v>0</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abSelected="1" view="pageBreakPreview" topLeftCell="A16" zoomScale="90" zoomScaleNormal="100" zoomScaleSheetLayoutView="90" workbookViewId="0">
      <selection activeCell="E5" sqref="E5:F25"/>
    </sheetView>
  </sheetViews>
  <sheetFormatPr defaultRowHeight="15" x14ac:dyDescent="0.2"/>
  <cols>
    <col min="1" max="1" width="4.5703125" style="43" customWidth="1"/>
    <col min="2" max="2" width="60.5703125" style="43" customWidth="1"/>
    <col min="3" max="3" width="5.85546875" style="43" bestFit="1" customWidth="1"/>
    <col min="4" max="4" width="10.7109375" style="43" bestFit="1" customWidth="1"/>
    <col min="5" max="5" width="8.42578125" style="43" bestFit="1" customWidth="1"/>
    <col min="6" max="6" width="13.140625" style="43" customWidth="1"/>
    <col min="7" max="7" width="10.5703125" style="43" customWidth="1"/>
    <col min="8" max="256" width="9.140625" style="43"/>
    <col min="257" max="257" width="4.5703125" style="43" customWidth="1"/>
    <col min="258" max="258" width="60.5703125" style="43" customWidth="1"/>
    <col min="259" max="259" width="5.85546875" style="43" bestFit="1" customWidth="1"/>
    <col min="260" max="260" width="10.7109375" style="43" bestFit="1" customWidth="1"/>
    <col min="261" max="261" width="8.42578125" style="43" bestFit="1" customWidth="1"/>
    <col min="262" max="262" width="13.140625" style="43" customWidth="1"/>
    <col min="263" max="263" width="10.5703125" style="43" customWidth="1"/>
    <col min="264" max="512" width="9.140625" style="43"/>
    <col min="513" max="513" width="4.5703125" style="43" customWidth="1"/>
    <col min="514" max="514" width="60.5703125" style="43" customWidth="1"/>
    <col min="515" max="515" width="5.85546875" style="43" bestFit="1" customWidth="1"/>
    <col min="516" max="516" width="10.7109375" style="43" bestFit="1" customWidth="1"/>
    <col min="517" max="517" width="8.42578125" style="43" bestFit="1" customWidth="1"/>
    <col min="518" max="518" width="13.140625" style="43" customWidth="1"/>
    <col min="519" max="519" width="10.5703125" style="43" customWidth="1"/>
    <col min="520" max="768" width="9.140625" style="43"/>
    <col min="769" max="769" width="4.5703125" style="43" customWidth="1"/>
    <col min="770" max="770" width="60.5703125" style="43" customWidth="1"/>
    <col min="771" max="771" width="5.85546875" style="43" bestFit="1" customWidth="1"/>
    <col min="772" max="772" width="10.7109375" style="43" bestFit="1" customWidth="1"/>
    <col min="773" max="773" width="8.42578125" style="43" bestFit="1" customWidth="1"/>
    <col min="774" max="774" width="13.140625" style="43" customWidth="1"/>
    <col min="775" max="775" width="10.5703125" style="43" customWidth="1"/>
    <col min="776" max="1024" width="9.140625" style="43"/>
    <col min="1025" max="1025" width="4.5703125" style="43" customWidth="1"/>
    <col min="1026" max="1026" width="60.5703125" style="43" customWidth="1"/>
    <col min="1027" max="1027" width="5.85546875" style="43" bestFit="1" customWidth="1"/>
    <col min="1028" max="1028" width="10.7109375" style="43" bestFit="1" customWidth="1"/>
    <col min="1029" max="1029" width="8.42578125" style="43" bestFit="1" customWidth="1"/>
    <col min="1030" max="1030" width="13.140625" style="43" customWidth="1"/>
    <col min="1031" max="1031" width="10.5703125" style="43" customWidth="1"/>
    <col min="1032" max="1280" width="9.140625" style="43"/>
    <col min="1281" max="1281" width="4.5703125" style="43" customWidth="1"/>
    <col min="1282" max="1282" width="60.5703125" style="43" customWidth="1"/>
    <col min="1283" max="1283" width="5.85546875" style="43" bestFit="1" customWidth="1"/>
    <col min="1284" max="1284" width="10.7109375" style="43" bestFit="1" customWidth="1"/>
    <col min="1285" max="1285" width="8.42578125" style="43" bestFit="1" customWidth="1"/>
    <col min="1286" max="1286" width="13.140625" style="43" customWidth="1"/>
    <col min="1287" max="1287" width="10.5703125" style="43" customWidth="1"/>
    <col min="1288" max="1536" width="9.140625" style="43"/>
    <col min="1537" max="1537" width="4.5703125" style="43" customWidth="1"/>
    <col min="1538" max="1538" width="60.5703125" style="43" customWidth="1"/>
    <col min="1539" max="1539" width="5.85546875" style="43" bestFit="1" customWidth="1"/>
    <col min="1540" max="1540" width="10.7109375" style="43" bestFit="1" customWidth="1"/>
    <col min="1541" max="1541" width="8.42578125" style="43" bestFit="1" customWidth="1"/>
    <col min="1542" max="1542" width="13.140625" style="43" customWidth="1"/>
    <col min="1543" max="1543" width="10.5703125" style="43" customWidth="1"/>
    <col min="1544" max="1792" width="9.140625" style="43"/>
    <col min="1793" max="1793" width="4.5703125" style="43" customWidth="1"/>
    <col min="1794" max="1794" width="60.5703125" style="43" customWidth="1"/>
    <col min="1795" max="1795" width="5.85546875" style="43" bestFit="1" customWidth="1"/>
    <col min="1796" max="1796" width="10.7109375" style="43" bestFit="1" customWidth="1"/>
    <col min="1797" max="1797" width="8.42578125" style="43" bestFit="1" customWidth="1"/>
    <col min="1798" max="1798" width="13.140625" style="43" customWidth="1"/>
    <col min="1799" max="1799" width="10.5703125" style="43" customWidth="1"/>
    <col min="1800" max="2048" width="9.140625" style="43"/>
    <col min="2049" max="2049" width="4.5703125" style="43" customWidth="1"/>
    <col min="2050" max="2050" width="60.5703125" style="43" customWidth="1"/>
    <col min="2051" max="2051" width="5.85546875" style="43" bestFit="1" customWidth="1"/>
    <col min="2052" max="2052" width="10.7109375" style="43" bestFit="1" customWidth="1"/>
    <col min="2053" max="2053" width="8.42578125" style="43" bestFit="1" customWidth="1"/>
    <col min="2054" max="2054" width="13.140625" style="43" customWidth="1"/>
    <col min="2055" max="2055" width="10.5703125" style="43" customWidth="1"/>
    <col min="2056" max="2304" width="9.140625" style="43"/>
    <col min="2305" max="2305" width="4.5703125" style="43" customWidth="1"/>
    <col min="2306" max="2306" width="60.5703125" style="43" customWidth="1"/>
    <col min="2307" max="2307" width="5.85546875" style="43" bestFit="1" customWidth="1"/>
    <col min="2308" max="2308" width="10.7109375" style="43" bestFit="1" customWidth="1"/>
    <col min="2309" max="2309" width="8.42578125" style="43" bestFit="1" customWidth="1"/>
    <col min="2310" max="2310" width="13.140625" style="43" customWidth="1"/>
    <col min="2311" max="2311" width="10.5703125" style="43" customWidth="1"/>
    <col min="2312" max="2560" width="9.140625" style="43"/>
    <col min="2561" max="2561" width="4.5703125" style="43" customWidth="1"/>
    <col min="2562" max="2562" width="60.5703125" style="43" customWidth="1"/>
    <col min="2563" max="2563" width="5.85546875" style="43" bestFit="1" customWidth="1"/>
    <col min="2564" max="2564" width="10.7109375" style="43" bestFit="1" customWidth="1"/>
    <col min="2565" max="2565" width="8.42578125" style="43" bestFit="1" customWidth="1"/>
    <col min="2566" max="2566" width="13.140625" style="43" customWidth="1"/>
    <col min="2567" max="2567" width="10.5703125" style="43" customWidth="1"/>
    <col min="2568" max="2816" width="9.140625" style="43"/>
    <col min="2817" max="2817" width="4.5703125" style="43" customWidth="1"/>
    <col min="2818" max="2818" width="60.5703125" style="43" customWidth="1"/>
    <col min="2819" max="2819" width="5.85546875" style="43" bestFit="1" customWidth="1"/>
    <col min="2820" max="2820" width="10.7109375" style="43" bestFit="1" customWidth="1"/>
    <col min="2821" max="2821" width="8.42578125" style="43" bestFit="1" customWidth="1"/>
    <col min="2822" max="2822" width="13.140625" style="43" customWidth="1"/>
    <col min="2823" max="2823" width="10.5703125" style="43" customWidth="1"/>
    <col min="2824" max="3072" width="9.140625" style="43"/>
    <col min="3073" max="3073" width="4.5703125" style="43" customWidth="1"/>
    <col min="3074" max="3074" width="60.5703125" style="43" customWidth="1"/>
    <col min="3075" max="3075" width="5.85546875" style="43" bestFit="1" customWidth="1"/>
    <col min="3076" max="3076" width="10.7109375" style="43" bestFit="1" customWidth="1"/>
    <col min="3077" max="3077" width="8.42578125" style="43" bestFit="1" customWidth="1"/>
    <col min="3078" max="3078" width="13.140625" style="43" customWidth="1"/>
    <col min="3079" max="3079" width="10.5703125" style="43" customWidth="1"/>
    <col min="3080" max="3328" width="9.140625" style="43"/>
    <col min="3329" max="3329" width="4.5703125" style="43" customWidth="1"/>
    <col min="3330" max="3330" width="60.5703125" style="43" customWidth="1"/>
    <col min="3331" max="3331" width="5.85546875" style="43" bestFit="1" customWidth="1"/>
    <col min="3332" max="3332" width="10.7109375" style="43" bestFit="1" customWidth="1"/>
    <col min="3333" max="3333" width="8.42578125" style="43" bestFit="1" customWidth="1"/>
    <col min="3334" max="3334" width="13.140625" style="43" customWidth="1"/>
    <col min="3335" max="3335" width="10.5703125" style="43" customWidth="1"/>
    <col min="3336" max="3584" width="9.140625" style="43"/>
    <col min="3585" max="3585" width="4.5703125" style="43" customWidth="1"/>
    <col min="3586" max="3586" width="60.5703125" style="43" customWidth="1"/>
    <col min="3587" max="3587" width="5.85546875" style="43" bestFit="1" customWidth="1"/>
    <col min="3588" max="3588" width="10.7109375" style="43" bestFit="1" customWidth="1"/>
    <col min="3589" max="3589" width="8.42578125" style="43" bestFit="1" customWidth="1"/>
    <col min="3590" max="3590" width="13.140625" style="43" customWidth="1"/>
    <col min="3591" max="3591" width="10.5703125" style="43" customWidth="1"/>
    <col min="3592" max="3840" width="9.140625" style="43"/>
    <col min="3841" max="3841" width="4.5703125" style="43" customWidth="1"/>
    <col min="3842" max="3842" width="60.5703125" style="43" customWidth="1"/>
    <col min="3843" max="3843" width="5.85546875" style="43" bestFit="1" customWidth="1"/>
    <col min="3844" max="3844" width="10.7109375" style="43" bestFit="1" customWidth="1"/>
    <col min="3845" max="3845" width="8.42578125" style="43" bestFit="1" customWidth="1"/>
    <col min="3846" max="3846" width="13.140625" style="43" customWidth="1"/>
    <col min="3847" max="3847" width="10.5703125" style="43" customWidth="1"/>
    <col min="3848" max="4096" width="9.140625" style="43"/>
    <col min="4097" max="4097" width="4.5703125" style="43" customWidth="1"/>
    <col min="4098" max="4098" width="60.5703125" style="43" customWidth="1"/>
    <col min="4099" max="4099" width="5.85546875" style="43" bestFit="1" customWidth="1"/>
    <col min="4100" max="4100" width="10.7109375" style="43" bestFit="1" customWidth="1"/>
    <col min="4101" max="4101" width="8.42578125" style="43" bestFit="1" customWidth="1"/>
    <col min="4102" max="4102" width="13.140625" style="43" customWidth="1"/>
    <col min="4103" max="4103" width="10.5703125" style="43" customWidth="1"/>
    <col min="4104" max="4352" width="9.140625" style="43"/>
    <col min="4353" max="4353" width="4.5703125" style="43" customWidth="1"/>
    <col min="4354" max="4354" width="60.5703125" style="43" customWidth="1"/>
    <col min="4355" max="4355" width="5.85546875" style="43" bestFit="1" customWidth="1"/>
    <col min="4356" max="4356" width="10.7109375" style="43" bestFit="1" customWidth="1"/>
    <col min="4357" max="4357" width="8.42578125" style="43" bestFit="1" customWidth="1"/>
    <col min="4358" max="4358" width="13.140625" style="43" customWidth="1"/>
    <col min="4359" max="4359" width="10.5703125" style="43" customWidth="1"/>
    <col min="4360" max="4608" width="9.140625" style="43"/>
    <col min="4609" max="4609" width="4.5703125" style="43" customWidth="1"/>
    <col min="4610" max="4610" width="60.5703125" style="43" customWidth="1"/>
    <col min="4611" max="4611" width="5.85546875" style="43" bestFit="1" customWidth="1"/>
    <col min="4612" max="4612" width="10.7109375" style="43" bestFit="1" customWidth="1"/>
    <col min="4613" max="4613" width="8.42578125" style="43" bestFit="1" customWidth="1"/>
    <col min="4614" max="4614" width="13.140625" style="43" customWidth="1"/>
    <col min="4615" max="4615" width="10.5703125" style="43" customWidth="1"/>
    <col min="4616" max="4864" width="9.140625" style="43"/>
    <col min="4865" max="4865" width="4.5703125" style="43" customWidth="1"/>
    <col min="4866" max="4866" width="60.5703125" style="43" customWidth="1"/>
    <col min="4867" max="4867" width="5.85546875" style="43" bestFit="1" customWidth="1"/>
    <col min="4868" max="4868" width="10.7109375" style="43" bestFit="1" customWidth="1"/>
    <col min="4869" max="4869" width="8.42578125" style="43" bestFit="1" customWidth="1"/>
    <col min="4870" max="4870" width="13.140625" style="43" customWidth="1"/>
    <col min="4871" max="4871" width="10.5703125" style="43" customWidth="1"/>
    <col min="4872" max="5120" width="9.140625" style="43"/>
    <col min="5121" max="5121" width="4.5703125" style="43" customWidth="1"/>
    <col min="5122" max="5122" width="60.5703125" style="43" customWidth="1"/>
    <col min="5123" max="5123" width="5.85546875" style="43" bestFit="1" customWidth="1"/>
    <col min="5124" max="5124" width="10.7109375" style="43" bestFit="1" customWidth="1"/>
    <col min="5125" max="5125" width="8.42578125" style="43" bestFit="1" customWidth="1"/>
    <col min="5126" max="5126" width="13.140625" style="43" customWidth="1"/>
    <col min="5127" max="5127" width="10.5703125" style="43" customWidth="1"/>
    <col min="5128" max="5376" width="9.140625" style="43"/>
    <col min="5377" max="5377" width="4.5703125" style="43" customWidth="1"/>
    <col min="5378" max="5378" width="60.5703125" style="43" customWidth="1"/>
    <col min="5379" max="5379" width="5.85546875" style="43" bestFit="1" customWidth="1"/>
    <col min="5380" max="5380" width="10.7109375" style="43" bestFit="1" customWidth="1"/>
    <col min="5381" max="5381" width="8.42578125" style="43" bestFit="1" customWidth="1"/>
    <col min="5382" max="5382" width="13.140625" style="43" customWidth="1"/>
    <col min="5383" max="5383" width="10.5703125" style="43" customWidth="1"/>
    <col min="5384" max="5632" width="9.140625" style="43"/>
    <col min="5633" max="5633" width="4.5703125" style="43" customWidth="1"/>
    <col min="5634" max="5634" width="60.5703125" style="43" customWidth="1"/>
    <col min="5635" max="5635" width="5.85546875" style="43" bestFit="1" customWidth="1"/>
    <col min="5636" max="5636" width="10.7109375" style="43" bestFit="1" customWidth="1"/>
    <col min="5637" max="5637" width="8.42578125" style="43" bestFit="1" customWidth="1"/>
    <col min="5638" max="5638" width="13.140625" style="43" customWidth="1"/>
    <col min="5639" max="5639" width="10.5703125" style="43" customWidth="1"/>
    <col min="5640" max="5888" width="9.140625" style="43"/>
    <col min="5889" max="5889" width="4.5703125" style="43" customWidth="1"/>
    <col min="5890" max="5890" width="60.5703125" style="43" customWidth="1"/>
    <col min="5891" max="5891" width="5.85546875" style="43" bestFit="1" customWidth="1"/>
    <col min="5892" max="5892" width="10.7109375" style="43" bestFit="1" customWidth="1"/>
    <col min="5893" max="5893" width="8.42578125" style="43" bestFit="1" customWidth="1"/>
    <col min="5894" max="5894" width="13.140625" style="43" customWidth="1"/>
    <col min="5895" max="5895" width="10.5703125" style="43" customWidth="1"/>
    <col min="5896" max="6144" width="9.140625" style="43"/>
    <col min="6145" max="6145" width="4.5703125" style="43" customWidth="1"/>
    <col min="6146" max="6146" width="60.5703125" style="43" customWidth="1"/>
    <col min="6147" max="6147" width="5.85546875" style="43" bestFit="1" customWidth="1"/>
    <col min="6148" max="6148" width="10.7109375" style="43" bestFit="1" customWidth="1"/>
    <col min="6149" max="6149" width="8.42578125" style="43" bestFit="1" customWidth="1"/>
    <col min="6150" max="6150" width="13.140625" style="43" customWidth="1"/>
    <col min="6151" max="6151" width="10.5703125" style="43" customWidth="1"/>
    <col min="6152" max="6400" width="9.140625" style="43"/>
    <col min="6401" max="6401" width="4.5703125" style="43" customWidth="1"/>
    <col min="6402" max="6402" width="60.5703125" style="43" customWidth="1"/>
    <col min="6403" max="6403" width="5.85546875" style="43" bestFit="1" customWidth="1"/>
    <col min="6404" max="6404" width="10.7109375" style="43" bestFit="1" customWidth="1"/>
    <col min="6405" max="6405" width="8.42578125" style="43" bestFit="1" customWidth="1"/>
    <col min="6406" max="6406" width="13.140625" style="43" customWidth="1"/>
    <col min="6407" max="6407" width="10.5703125" style="43" customWidth="1"/>
    <col min="6408" max="6656" width="9.140625" style="43"/>
    <col min="6657" max="6657" width="4.5703125" style="43" customWidth="1"/>
    <col min="6658" max="6658" width="60.5703125" style="43" customWidth="1"/>
    <col min="6659" max="6659" width="5.85546875" style="43" bestFit="1" customWidth="1"/>
    <col min="6660" max="6660" width="10.7109375" style="43" bestFit="1" customWidth="1"/>
    <col min="6661" max="6661" width="8.42578125" style="43" bestFit="1" customWidth="1"/>
    <col min="6662" max="6662" width="13.140625" style="43" customWidth="1"/>
    <col min="6663" max="6663" width="10.5703125" style="43" customWidth="1"/>
    <col min="6664" max="6912" width="9.140625" style="43"/>
    <col min="6913" max="6913" width="4.5703125" style="43" customWidth="1"/>
    <col min="6914" max="6914" width="60.5703125" style="43" customWidth="1"/>
    <col min="6915" max="6915" width="5.85546875" style="43" bestFit="1" customWidth="1"/>
    <col min="6916" max="6916" width="10.7109375" style="43" bestFit="1" customWidth="1"/>
    <col min="6917" max="6917" width="8.42578125" style="43" bestFit="1" customWidth="1"/>
    <col min="6918" max="6918" width="13.140625" style="43" customWidth="1"/>
    <col min="6919" max="6919" width="10.5703125" style="43" customWidth="1"/>
    <col min="6920" max="7168" width="9.140625" style="43"/>
    <col min="7169" max="7169" width="4.5703125" style="43" customWidth="1"/>
    <col min="7170" max="7170" width="60.5703125" style="43" customWidth="1"/>
    <col min="7171" max="7171" width="5.85546875" style="43" bestFit="1" customWidth="1"/>
    <col min="7172" max="7172" width="10.7109375" style="43" bestFit="1" customWidth="1"/>
    <col min="7173" max="7173" width="8.42578125" style="43" bestFit="1" customWidth="1"/>
    <col min="7174" max="7174" width="13.140625" style="43" customWidth="1"/>
    <col min="7175" max="7175" width="10.5703125" style="43" customWidth="1"/>
    <col min="7176" max="7424" width="9.140625" style="43"/>
    <col min="7425" max="7425" width="4.5703125" style="43" customWidth="1"/>
    <col min="7426" max="7426" width="60.5703125" style="43" customWidth="1"/>
    <col min="7427" max="7427" width="5.85546875" style="43" bestFit="1" customWidth="1"/>
    <col min="7428" max="7428" width="10.7109375" style="43" bestFit="1" customWidth="1"/>
    <col min="7429" max="7429" width="8.42578125" style="43" bestFit="1" customWidth="1"/>
    <col min="7430" max="7430" width="13.140625" style="43" customWidth="1"/>
    <col min="7431" max="7431" width="10.5703125" style="43" customWidth="1"/>
    <col min="7432" max="7680" width="9.140625" style="43"/>
    <col min="7681" max="7681" width="4.5703125" style="43" customWidth="1"/>
    <col min="7682" max="7682" width="60.5703125" style="43" customWidth="1"/>
    <col min="7683" max="7683" width="5.85546875" style="43" bestFit="1" customWidth="1"/>
    <col min="7684" max="7684" width="10.7109375" style="43" bestFit="1" customWidth="1"/>
    <col min="7685" max="7685" width="8.42578125" style="43" bestFit="1" customWidth="1"/>
    <col min="7686" max="7686" width="13.140625" style="43" customWidth="1"/>
    <col min="7687" max="7687" width="10.5703125" style="43" customWidth="1"/>
    <col min="7688" max="7936" width="9.140625" style="43"/>
    <col min="7937" max="7937" width="4.5703125" style="43" customWidth="1"/>
    <col min="7938" max="7938" width="60.5703125" style="43" customWidth="1"/>
    <col min="7939" max="7939" width="5.85546875" style="43" bestFit="1" customWidth="1"/>
    <col min="7940" max="7940" width="10.7109375" style="43" bestFit="1" customWidth="1"/>
    <col min="7941" max="7941" width="8.42578125" style="43" bestFit="1" customWidth="1"/>
    <col min="7942" max="7942" width="13.140625" style="43" customWidth="1"/>
    <col min="7943" max="7943" width="10.5703125" style="43" customWidth="1"/>
    <col min="7944" max="8192" width="9.140625" style="43"/>
    <col min="8193" max="8193" width="4.5703125" style="43" customWidth="1"/>
    <col min="8194" max="8194" width="60.5703125" style="43" customWidth="1"/>
    <col min="8195" max="8195" width="5.85546875" style="43" bestFit="1" customWidth="1"/>
    <col min="8196" max="8196" width="10.7109375" style="43" bestFit="1" customWidth="1"/>
    <col min="8197" max="8197" width="8.42578125" style="43" bestFit="1" customWidth="1"/>
    <col min="8198" max="8198" width="13.140625" style="43" customWidth="1"/>
    <col min="8199" max="8199" width="10.5703125" style="43" customWidth="1"/>
    <col min="8200" max="8448" width="9.140625" style="43"/>
    <col min="8449" max="8449" width="4.5703125" style="43" customWidth="1"/>
    <col min="8450" max="8450" width="60.5703125" style="43" customWidth="1"/>
    <col min="8451" max="8451" width="5.85546875" style="43" bestFit="1" customWidth="1"/>
    <col min="8452" max="8452" width="10.7109375" style="43" bestFit="1" customWidth="1"/>
    <col min="8453" max="8453" width="8.42578125" style="43" bestFit="1" customWidth="1"/>
    <col min="8454" max="8454" width="13.140625" style="43" customWidth="1"/>
    <col min="8455" max="8455" width="10.5703125" style="43" customWidth="1"/>
    <col min="8456" max="8704" width="9.140625" style="43"/>
    <col min="8705" max="8705" width="4.5703125" style="43" customWidth="1"/>
    <col min="8706" max="8706" width="60.5703125" style="43" customWidth="1"/>
    <col min="8707" max="8707" width="5.85546875" style="43" bestFit="1" customWidth="1"/>
    <col min="8708" max="8708" width="10.7109375" style="43" bestFit="1" customWidth="1"/>
    <col min="8709" max="8709" width="8.42578125" style="43" bestFit="1" customWidth="1"/>
    <col min="8710" max="8710" width="13.140625" style="43" customWidth="1"/>
    <col min="8711" max="8711" width="10.5703125" style="43" customWidth="1"/>
    <col min="8712" max="8960" width="9.140625" style="43"/>
    <col min="8961" max="8961" width="4.5703125" style="43" customWidth="1"/>
    <col min="8962" max="8962" width="60.5703125" style="43" customWidth="1"/>
    <col min="8963" max="8963" width="5.85546875" style="43" bestFit="1" customWidth="1"/>
    <col min="8964" max="8964" width="10.7109375" style="43" bestFit="1" customWidth="1"/>
    <col min="8965" max="8965" width="8.42578125" style="43" bestFit="1" customWidth="1"/>
    <col min="8966" max="8966" width="13.140625" style="43" customWidth="1"/>
    <col min="8967" max="8967" width="10.5703125" style="43" customWidth="1"/>
    <col min="8968" max="9216" width="9.140625" style="43"/>
    <col min="9217" max="9217" width="4.5703125" style="43" customWidth="1"/>
    <col min="9218" max="9218" width="60.5703125" style="43" customWidth="1"/>
    <col min="9219" max="9219" width="5.85546875" style="43" bestFit="1" customWidth="1"/>
    <col min="9220" max="9220" width="10.7109375" style="43" bestFit="1" customWidth="1"/>
    <col min="9221" max="9221" width="8.42578125" style="43" bestFit="1" customWidth="1"/>
    <col min="9222" max="9222" width="13.140625" style="43" customWidth="1"/>
    <col min="9223" max="9223" width="10.5703125" style="43" customWidth="1"/>
    <col min="9224" max="9472" width="9.140625" style="43"/>
    <col min="9473" max="9473" width="4.5703125" style="43" customWidth="1"/>
    <col min="9474" max="9474" width="60.5703125" style="43" customWidth="1"/>
    <col min="9475" max="9475" width="5.85546875" style="43" bestFit="1" customWidth="1"/>
    <col min="9476" max="9476" width="10.7109375" style="43" bestFit="1" customWidth="1"/>
    <col min="9477" max="9477" width="8.42578125" style="43" bestFit="1" customWidth="1"/>
    <col min="9478" max="9478" width="13.140625" style="43" customWidth="1"/>
    <col min="9479" max="9479" width="10.5703125" style="43" customWidth="1"/>
    <col min="9480" max="9728" width="9.140625" style="43"/>
    <col min="9729" max="9729" width="4.5703125" style="43" customWidth="1"/>
    <col min="9730" max="9730" width="60.5703125" style="43" customWidth="1"/>
    <col min="9731" max="9731" width="5.85546875" style="43" bestFit="1" customWidth="1"/>
    <col min="9732" max="9732" width="10.7109375" style="43" bestFit="1" customWidth="1"/>
    <col min="9733" max="9733" width="8.42578125" style="43" bestFit="1" customWidth="1"/>
    <col min="9734" max="9734" width="13.140625" style="43" customWidth="1"/>
    <col min="9735" max="9735" width="10.5703125" style="43" customWidth="1"/>
    <col min="9736" max="9984" width="9.140625" style="43"/>
    <col min="9985" max="9985" width="4.5703125" style="43" customWidth="1"/>
    <col min="9986" max="9986" width="60.5703125" style="43" customWidth="1"/>
    <col min="9987" max="9987" width="5.85546875" style="43" bestFit="1" customWidth="1"/>
    <col min="9988" max="9988" width="10.7109375" style="43" bestFit="1" customWidth="1"/>
    <col min="9989" max="9989" width="8.42578125" style="43" bestFit="1" customWidth="1"/>
    <col min="9990" max="9990" width="13.140625" style="43" customWidth="1"/>
    <col min="9991" max="9991" width="10.5703125" style="43" customWidth="1"/>
    <col min="9992" max="10240" width="9.140625" style="43"/>
    <col min="10241" max="10241" width="4.5703125" style="43" customWidth="1"/>
    <col min="10242" max="10242" width="60.5703125" style="43" customWidth="1"/>
    <col min="10243" max="10243" width="5.85546875" style="43" bestFit="1" customWidth="1"/>
    <col min="10244" max="10244" width="10.7109375" style="43" bestFit="1" customWidth="1"/>
    <col min="10245" max="10245" width="8.42578125" style="43" bestFit="1" customWidth="1"/>
    <col min="10246" max="10246" width="13.140625" style="43" customWidth="1"/>
    <col min="10247" max="10247" width="10.5703125" style="43" customWidth="1"/>
    <col min="10248" max="10496" width="9.140625" style="43"/>
    <col min="10497" max="10497" width="4.5703125" style="43" customWidth="1"/>
    <col min="10498" max="10498" width="60.5703125" style="43" customWidth="1"/>
    <col min="10499" max="10499" width="5.85546875" style="43" bestFit="1" customWidth="1"/>
    <col min="10500" max="10500" width="10.7109375" style="43" bestFit="1" customWidth="1"/>
    <col min="10501" max="10501" width="8.42578125" style="43" bestFit="1" customWidth="1"/>
    <col min="10502" max="10502" width="13.140625" style="43" customWidth="1"/>
    <col min="10503" max="10503" width="10.5703125" style="43" customWidth="1"/>
    <col min="10504" max="10752" width="9.140625" style="43"/>
    <col min="10753" max="10753" width="4.5703125" style="43" customWidth="1"/>
    <col min="10754" max="10754" width="60.5703125" style="43" customWidth="1"/>
    <col min="10755" max="10755" width="5.85546875" style="43" bestFit="1" customWidth="1"/>
    <col min="10756" max="10756" width="10.7109375" style="43" bestFit="1" customWidth="1"/>
    <col min="10757" max="10757" width="8.42578125" style="43" bestFit="1" customWidth="1"/>
    <col min="10758" max="10758" width="13.140625" style="43" customWidth="1"/>
    <col min="10759" max="10759" width="10.5703125" style="43" customWidth="1"/>
    <col min="10760" max="11008" width="9.140625" style="43"/>
    <col min="11009" max="11009" width="4.5703125" style="43" customWidth="1"/>
    <col min="11010" max="11010" width="60.5703125" style="43" customWidth="1"/>
    <col min="11011" max="11011" width="5.85546875" style="43" bestFit="1" customWidth="1"/>
    <col min="11012" max="11012" width="10.7109375" style="43" bestFit="1" customWidth="1"/>
    <col min="11013" max="11013" width="8.42578125" style="43" bestFit="1" customWidth="1"/>
    <col min="11014" max="11014" width="13.140625" style="43" customWidth="1"/>
    <col min="11015" max="11015" width="10.5703125" style="43" customWidth="1"/>
    <col min="11016" max="11264" width="9.140625" style="43"/>
    <col min="11265" max="11265" width="4.5703125" style="43" customWidth="1"/>
    <col min="11266" max="11266" width="60.5703125" style="43" customWidth="1"/>
    <col min="11267" max="11267" width="5.85546875" style="43" bestFit="1" customWidth="1"/>
    <col min="11268" max="11268" width="10.7109375" style="43" bestFit="1" customWidth="1"/>
    <col min="11269" max="11269" width="8.42578125" style="43" bestFit="1" customWidth="1"/>
    <col min="11270" max="11270" width="13.140625" style="43" customWidth="1"/>
    <col min="11271" max="11271" width="10.5703125" style="43" customWidth="1"/>
    <col min="11272" max="11520" width="9.140625" style="43"/>
    <col min="11521" max="11521" width="4.5703125" style="43" customWidth="1"/>
    <col min="11522" max="11522" width="60.5703125" style="43" customWidth="1"/>
    <col min="11523" max="11523" width="5.85546875" style="43" bestFit="1" customWidth="1"/>
    <col min="11524" max="11524" width="10.7109375" style="43" bestFit="1" customWidth="1"/>
    <col min="11525" max="11525" width="8.42578125" style="43" bestFit="1" customWidth="1"/>
    <col min="11526" max="11526" width="13.140625" style="43" customWidth="1"/>
    <col min="11527" max="11527" width="10.5703125" style="43" customWidth="1"/>
    <col min="11528" max="11776" width="9.140625" style="43"/>
    <col min="11777" max="11777" width="4.5703125" style="43" customWidth="1"/>
    <col min="11778" max="11778" width="60.5703125" style="43" customWidth="1"/>
    <col min="11779" max="11779" width="5.85546875" style="43" bestFit="1" customWidth="1"/>
    <col min="11780" max="11780" width="10.7109375" style="43" bestFit="1" customWidth="1"/>
    <col min="11781" max="11781" width="8.42578125" style="43" bestFit="1" customWidth="1"/>
    <col min="11782" max="11782" width="13.140625" style="43" customWidth="1"/>
    <col min="11783" max="11783" width="10.5703125" style="43" customWidth="1"/>
    <col min="11784" max="12032" width="9.140625" style="43"/>
    <col min="12033" max="12033" width="4.5703125" style="43" customWidth="1"/>
    <col min="12034" max="12034" width="60.5703125" style="43" customWidth="1"/>
    <col min="12035" max="12035" width="5.85546875" style="43" bestFit="1" customWidth="1"/>
    <col min="12036" max="12036" width="10.7109375" style="43" bestFit="1" customWidth="1"/>
    <col min="12037" max="12037" width="8.42578125" style="43" bestFit="1" customWidth="1"/>
    <col min="12038" max="12038" width="13.140625" style="43" customWidth="1"/>
    <col min="12039" max="12039" width="10.5703125" style="43" customWidth="1"/>
    <col min="12040" max="12288" width="9.140625" style="43"/>
    <col min="12289" max="12289" width="4.5703125" style="43" customWidth="1"/>
    <col min="12290" max="12290" width="60.5703125" style="43" customWidth="1"/>
    <col min="12291" max="12291" width="5.85546875" style="43" bestFit="1" customWidth="1"/>
    <col min="12292" max="12292" width="10.7109375" style="43" bestFit="1" customWidth="1"/>
    <col min="12293" max="12293" width="8.42578125" style="43" bestFit="1" customWidth="1"/>
    <col min="12294" max="12294" width="13.140625" style="43" customWidth="1"/>
    <col min="12295" max="12295" width="10.5703125" style="43" customWidth="1"/>
    <col min="12296" max="12544" width="9.140625" style="43"/>
    <col min="12545" max="12545" width="4.5703125" style="43" customWidth="1"/>
    <col min="12546" max="12546" width="60.5703125" style="43" customWidth="1"/>
    <col min="12547" max="12547" width="5.85546875" style="43" bestFit="1" customWidth="1"/>
    <col min="12548" max="12548" width="10.7109375" style="43" bestFit="1" customWidth="1"/>
    <col min="12549" max="12549" width="8.42578125" style="43" bestFit="1" customWidth="1"/>
    <col min="12550" max="12550" width="13.140625" style="43" customWidth="1"/>
    <col min="12551" max="12551" width="10.5703125" style="43" customWidth="1"/>
    <col min="12552" max="12800" width="9.140625" style="43"/>
    <col min="12801" max="12801" width="4.5703125" style="43" customWidth="1"/>
    <col min="12802" max="12802" width="60.5703125" style="43" customWidth="1"/>
    <col min="12803" max="12803" width="5.85546875" style="43" bestFit="1" customWidth="1"/>
    <col min="12804" max="12804" width="10.7109375" style="43" bestFit="1" customWidth="1"/>
    <col min="12805" max="12805" width="8.42578125" style="43" bestFit="1" customWidth="1"/>
    <col min="12806" max="12806" width="13.140625" style="43" customWidth="1"/>
    <col min="12807" max="12807" width="10.5703125" style="43" customWidth="1"/>
    <col min="12808" max="13056" width="9.140625" style="43"/>
    <col min="13057" max="13057" width="4.5703125" style="43" customWidth="1"/>
    <col min="13058" max="13058" width="60.5703125" style="43" customWidth="1"/>
    <col min="13059" max="13059" width="5.85546875" style="43" bestFit="1" customWidth="1"/>
    <col min="13060" max="13060" width="10.7109375" style="43" bestFit="1" customWidth="1"/>
    <col min="13061" max="13061" width="8.42578125" style="43" bestFit="1" customWidth="1"/>
    <col min="13062" max="13062" width="13.140625" style="43" customWidth="1"/>
    <col min="13063" max="13063" width="10.5703125" style="43" customWidth="1"/>
    <col min="13064" max="13312" width="9.140625" style="43"/>
    <col min="13313" max="13313" width="4.5703125" style="43" customWidth="1"/>
    <col min="13314" max="13314" width="60.5703125" style="43" customWidth="1"/>
    <col min="13315" max="13315" width="5.85546875" style="43" bestFit="1" customWidth="1"/>
    <col min="13316" max="13316" width="10.7109375" style="43" bestFit="1" customWidth="1"/>
    <col min="13317" max="13317" width="8.42578125" style="43" bestFit="1" customWidth="1"/>
    <col min="13318" max="13318" width="13.140625" style="43" customWidth="1"/>
    <col min="13319" max="13319" width="10.5703125" style="43" customWidth="1"/>
    <col min="13320" max="13568" width="9.140625" style="43"/>
    <col min="13569" max="13569" width="4.5703125" style="43" customWidth="1"/>
    <col min="13570" max="13570" width="60.5703125" style="43" customWidth="1"/>
    <col min="13571" max="13571" width="5.85546875" style="43" bestFit="1" customWidth="1"/>
    <col min="13572" max="13572" width="10.7109375" style="43" bestFit="1" customWidth="1"/>
    <col min="13573" max="13573" width="8.42578125" style="43" bestFit="1" customWidth="1"/>
    <col min="13574" max="13574" width="13.140625" style="43" customWidth="1"/>
    <col min="13575" max="13575" width="10.5703125" style="43" customWidth="1"/>
    <col min="13576" max="13824" width="9.140625" style="43"/>
    <col min="13825" max="13825" width="4.5703125" style="43" customWidth="1"/>
    <col min="13826" max="13826" width="60.5703125" style="43" customWidth="1"/>
    <col min="13827" max="13827" width="5.85546875" style="43" bestFit="1" customWidth="1"/>
    <col min="13828" max="13828" width="10.7109375" style="43" bestFit="1" customWidth="1"/>
    <col min="13829" max="13829" width="8.42578125" style="43" bestFit="1" customWidth="1"/>
    <col min="13830" max="13830" width="13.140625" style="43" customWidth="1"/>
    <col min="13831" max="13831" width="10.5703125" style="43" customWidth="1"/>
    <col min="13832" max="14080" width="9.140625" style="43"/>
    <col min="14081" max="14081" width="4.5703125" style="43" customWidth="1"/>
    <col min="14082" max="14082" width="60.5703125" style="43" customWidth="1"/>
    <col min="14083" max="14083" width="5.85546875" style="43" bestFit="1" customWidth="1"/>
    <col min="14084" max="14084" width="10.7109375" style="43" bestFit="1" customWidth="1"/>
    <col min="14085" max="14085" width="8.42578125" style="43" bestFit="1" customWidth="1"/>
    <col min="14086" max="14086" width="13.140625" style="43" customWidth="1"/>
    <col min="14087" max="14087" width="10.5703125" style="43" customWidth="1"/>
    <col min="14088" max="14336" width="9.140625" style="43"/>
    <col min="14337" max="14337" width="4.5703125" style="43" customWidth="1"/>
    <col min="14338" max="14338" width="60.5703125" style="43" customWidth="1"/>
    <col min="14339" max="14339" width="5.85546875" style="43" bestFit="1" customWidth="1"/>
    <col min="14340" max="14340" width="10.7109375" style="43" bestFit="1" customWidth="1"/>
    <col min="14341" max="14341" width="8.42578125" style="43" bestFit="1" customWidth="1"/>
    <col min="14342" max="14342" width="13.140625" style="43" customWidth="1"/>
    <col min="14343" max="14343" width="10.5703125" style="43" customWidth="1"/>
    <col min="14344" max="14592" width="9.140625" style="43"/>
    <col min="14593" max="14593" width="4.5703125" style="43" customWidth="1"/>
    <col min="14594" max="14594" width="60.5703125" style="43" customWidth="1"/>
    <col min="14595" max="14595" width="5.85546875" style="43" bestFit="1" customWidth="1"/>
    <col min="14596" max="14596" width="10.7109375" style="43" bestFit="1" customWidth="1"/>
    <col min="14597" max="14597" width="8.42578125" style="43" bestFit="1" customWidth="1"/>
    <col min="14598" max="14598" width="13.140625" style="43" customWidth="1"/>
    <col min="14599" max="14599" width="10.5703125" style="43" customWidth="1"/>
    <col min="14600" max="14848" width="9.140625" style="43"/>
    <col min="14849" max="14849" width="4.5703125" style="43" customWidth="1"/>
    <col min="14850" max="14850" width="60.5703125" style="43" customWidth="1"/>
    <col min="14851" max="14851" width="5.85546875" style="43" bestFit="1" customWidth="1"/>
    <col min="14852" max="14852" width="10.7109375" style="43" bestFit="1" customWidth="1"/>
    <col min="14853" max="14853" width="8.42578125" style="43" bestFit="1" customWidth="1"/>
    <col min="14854" max="14854" width="13.140625" style="43" customWidth="1"/>
    <col min="14855" max="14855" width="10.5703125" style="43" customWidth="1"/>
    <col min="14856" max="15104" width="9.140625" style="43"/>
    <col min="15105" max="15105" width="4.5703125" style="43" customWidth="1"/>
    <col min="15106" max="15106" width="60.5703125" style="43" customWidth="1"/>
    <col min="15107" max="15107" width="5.85546875" style="43" bestFit="1" customWidth="1"/>
    <col min="15108" max="15108" width="10.7109375" style="43" bestFit="1" customWidth="1"/>
    <col min="15109" max="15109" width="8.42578125" style="43" bestFit="1" customWidth="1"/>
    <col min="15110" max="15110" width="13.140625" style="43" customWidth="1"/>
    <col min="15111" max="15111" width="10.5703125" style="43" customWidth="1"/>
    <col min="15112" max="15360" width="9.140625" style="43"/>
    <col min="15361" max="15361" width="4.5703125" style="43" customWidth="1"/>
    <col min="15362" max="15362" width="60.5703125" style="43" customWidth="1"/>
    <col min="15363" max="15363" width="5.85546875" style="43" bestFit="1" customWidth="1"/>
    <col min="15364" max="15364" width="10.7109375" style="43" bestFit="1" customWidth="1"/>
    <col min="15365" max="15365" width="8.42578125" style="43" bestFit="1" customWidth="1"/>
    <col min="15366" max="15366" width="13.140625" style="43" customWidth="1"/>
    <col min="15367" max="15367" width="10.5703125" style="43" customWidth="1"/>
    <col min="15368" max="15616" width="9.140625" style="43"/>
    <col min="15617" max="15617" width="4.5703125" style="43" customWidth="1"/>
    <col min="15618" max="15618" width="60.5703125" style="43" customWidth="1"/>
    <col min="15619" max="15619" width="5.85546875" style="43" bestFit="1" customWidth="1"/>
    <col min="15620" max="15620" width="10.7109375" style="43" bestFit="1" customWidth="1"/>
    <col min="15621" max="15621" width="8.42578125" style="43" bestFit="1" customWidth="1"/>
    <col min="15622" max="15622" width="13.140625" style="43" customWidth="1"/>
    <col min="15623" max="15623" width="10.5703125" style="43" customWidth="1"/>
    <col min="15624" max="15872" width="9.140625" style="43"/>
    <col min="15873" max="15873" width="4.5703125" style="43" customWidth="1"/>
    <col min="15874" max="15874" width="60.5703125" style="43" customWidth="1"/>
    <col min="15875" max="15875" width="5.85546875" style="43" bestFit="1" customWidth="1"/>
    <col min="15876" max="15876" width="10.7109375" style="43" bestFit="1" customWidth="1"/>
    <col min="15877" max="15877" width="8.42578125" style="43" bestFit="1" customWidth="1"/>
    <col min="15878" max="15878" width="13.140625" style="43" customWidth="1"/>
    <col min="15879" max="15879" width="10.5703125" style="43" customWidth="1"/>
    <col min="15880" max="16128" width="9.140625" style="43"/>
    <col min="16129" max="16129" width="4.5703125" style="43" customWidth="1"/>
    <col min="16130" max="16130" width="60.5703125" style="43" customWidth="1"/>
    <col min="16131" max="16131" width="5.85546875" style="43" bestFit="1" customWidth="1"/>
    <col min="16132" max="16132" width="10.7109375" style="43" bestFit="1" customWidth="1"/>
    <col min="16133" max="16133" width="8.42578125" style="43" bestFit="1" customWidth="1"/>
    <col min="16134" max="16134" width="13.140625" style="43" customWidth="1"/>
    <col min="16135" max="16135" width="10.5703125" style="43" customWidth="1"/>
    <col min="16136" max="16384" width="9.140625" style="43"/>
  </cols>
  <sheetData>
    <row r="1" spans="1:10" ht="15.75" x14ac:dyDescent="0.2">
      <c r="A1" s="64" t="s">
        <v>132</v>
      </c>
      <c r="B1" s="64"/>
      <c r="C1" s="64"/>
      <c r="D1" s="64"/>
      <c r="E1" s="64"/>
      <c r="F1" s="64"/>
      <c r="G1" s="64"/>
      <c r="H1" s="42"/>
      <c r="I1" s="42"/>
      <c r="J1" s="42"/>
    </row>
    <row r="2" spans="1:10" ht="15.75" x14ac:dyDescent="0.2">
      <c r="A2" s="65" t="s">
        <v>133</v>
      </c>
      <c r="B2" s="65"/>
      <c r="C2" s="44"/>
      <c r="D2" s="45"/>
      <c r="E2" s="44"/>
      <c r="F2" s="44"/>
      <c r="G2" s="44"/>
      <c r="H2" s="44"/>
      <c r="I2" s="46"/>
      <c r="J2" s="44"/>
    </row>
    <row r="3" spans="1:10" ht="34.5" customHeight="1" x14ac:dyDescent="0.2">
      <c r="A3" s="66"/>
      <c r="B3" s="66"/>
      <c r="C3" s="66"/>
      <c r="D3" s="66"/>
      <c r="E3" s="66"/>
      <c r="F3" s="66"/>
      <c r="G3" s="66"/>
      <c r="H3" s="44"/>
      <c r="I3" s="46"/>
      <c r="J3" s="44"/>
    </row>
    <row r="4" spans="1:10" ht="39" customHeight="1" x14ac:dyDescent="0.2">
      <c r="A4" s="47" t="s">
        <v>134</v>
      </c>
      <c r="B4" s="48" t="s">
        <v>135</v>
      </c>
      <c r="C4" s="48" t="s">
        <v>136</v>
      </c>
      <c r="D4" s="48" t="s">
        <v>1</v>
      </c>
      <c r="E4" s="47" t="s">
        <v>137</v>
      </c>
      <c r="F4" s="47" t="s">
        <v>138</v>
      </c>
      <c r="G4" s="49" t="s">
        <v>139</v>
      </c>
    </row>
    <row r="5" spans="1:10" ht="39.950000000000003" customHeight="1" x14ac:dyDescent="0.2">
      <c r="A5" s="23">
        <v>1</v>
      </c>
      <c r="B5" s="50" t="s">
        <v>140</v>
      </c>
      <c r="C5" s="23" t="s">
        <v>7</v>
      </c>
      <c r="D5" s="24">
        <f>'[1]Sunken bath '!G7</f>
        <v>11.38</v>
      </c>
      <c r="E5" s="34"/>
      <c r="F5" s="34"/>
      <c r="G5" s="51"/>
    </row>
    <row r="6" spans="1:10" ht="39.950000000000003" customHeight="1" x14ac:dyDescent="0.2">
      <c r="A6" s="23">
        <v>2</v>
      </c>
      <c r="B6" s="50" t="s">
        <v>141</v>
      </c>
      <c r="C6" s="23" t="s">
        <v>5</v>
      </c>
      <c r="D6" s="24">
        <f>'[1]Sunken bath '!G45*10</f>
        <v>30</v>
      </c>
      <c r="E6" s="34"/>
      <c r="F6" s="34"/>
      <c r="G6" s="51"/>
    </row>
    <row r="7" spans="1:10" ht="39.950000000000003" customHeight="1" x14ac:dyDescent="0.2">
      <c r="A7" s="23">
        <v>3</v>
      </c>
      <c r="B7" s="50" t="s">
        <v>142</v>
      </c>
      <c r="C7" s="23" t="s">
        <v>11</v>
      </c>
      <c r="D7" s="24">
        <v>96</v>
      </c>
      <c r="E7" s="34"/>
      <c r="F7" s="34"/>
      <c r="G7" s="51"/>
    </row>
    <row r="8" spans="1:10" ht="39.950000000000003" customHeight="1" x14ac:dyDescent="0.2">
      <c r="A8" s="23">
        <v>4</v>
      </c>
      <c r="B8" s="50" t="s">
        <v>143</v>
      </c>
      <c r="C8" s="23" t="s">
        <v>11</v>
      </c>
      <c r="D8" s="24">
        <v>120</v>
      </c>
      <c r="E8" s="34"/>
      <c r="F8" s="34"/>
      <c r="G8" s="51"/>
    </row>
    <row r="9" spans="1:10" ht="39.950000000000003" customHeight="1" x14ac:dyDescent="0.2">
      <c r="A9" s="23">
        <v>5</v>
      </c>
      <c r="B9" s="50" t="s">
        <v>144</v>
      </c>
      <c r="C9" s="23" t="s">
        <v>58</v>
      </c>
      <c r="D9" s="24">
        <f>'[1]Sunken bath '!G54+30</f>
        <v>1230</v>
      </c>
      <c r="E9" s="34"/>
      <c r="F9" s="34"/>
      <c r="G9" s="51"/>
    </row>
    <row r="10" spans="1:10" ht="39.950000000000003" customHeight="1" x14ac:dyDescent="0.2">
      <c r="A10" s="23">
        <v>6</v>
      </c>
      <c r="B10" s="50" t="s">
        <v>145</v>
      </c>
      <c r="C10" s="23" t="s">
        <v>48</v>
      </c>
      <c r="D10" s="24">
        <f>'[1]Sunken bath '!G61</f>
        <v>250</v>
      </c>
      <c r="E10" s="34"/>
      <c r="F10" s="34"/>
      <c r="G10" s="51"/>
    </row>
    <row r="11" spans="1:10" ht="39.950000000000003" customHeight="1" x14ac:dyDescent="0.2">
      <c r="A11" s="23">
        <v>7</v>
      </c>
      <c r="B11" s="50" t="s">
        <v>146</v>
      </c>
      <c r="C11" s="23" t="s">
        <v>48</v>
      </c>
      <c r="D11" s="24">
        <f>'[1]Sunken bath '!G62</f>
        <v>100</v>
      </c>
      <c r="E11" s="34"/>
      <c r="F11" s="34"/>
      <c r="G11" s="51"/>
    </row>
    <row r="12" spans="1:10" ht="39.950000000000003" customHeight="1" x14ac:dyDescent="0.2">
      <c r="A12" s="23">
        <v>8</v>
      </c>
      <c r="B12" s="50" t="s">
        <v>147</v>
      </c>
      <c r="C12" s="23" t="s">
        <v>11</v>
      </c>
      <c r="D12" s="24">
        <f>'[1]Sunken bath '!G66+'[1]Sunken bath '!G67+'[1]Sunken bath '!G68+'[1]Sunken bath '!G69+'[1]Sunken bath '!G70+'[1]Sunken bath '!G71+'[1]Sunken bath '!G72+'[1]Sunken bath '!G73+'[1]Sunken bath '!G74+'[1]Sunken bath '!G75+'[1]Sunken bath '!G76+'[1]Sunken bath '!G77+'[1]Sunken bath '!G78+'[1]Sunken bath '!G79</f>
        <v>648</v>
      </c>
      <c r="E12" s="34"/>
      <c r="F12" s="34"/>
      <c r="G12" s="51"/>
    </row>
    <row r="13" spans="1:10" ht="39.950000000000003" customHeight="1" x14ac:dyDescent="0.2">
      <c r="A13" s="23">
        <v>9</v>
      </c>
      <c r="B13" s="50" t="s">
        <v>148</v>
      </c>
      <c r="C13" s="23" t="s">
        <v>11</v>
      </c>
      <c r="D13" s="24">
        <v>48</v>
      </c>
      <c r="E13" s="34"/>
      <c r="F13" s="34"/>
      <c r="G13" s="51"/>
    </row>
    <row r="14" spans="1:10" ht="39.950000000000003" customHeight="1" x14ac:dyDescent="0.2">
      <c r="A14" s="23">
        <v>10</v>
      </c>
      <c r="B14" s="50" t="s">
        <v>149</v>
      </c>
      <c r="C14" s="23" t="s">
        <v>11</v>
      </c>
      <c r="D14" s="24">
        <v>48</v>
      </c>
      <c r="E14" s="34"/>
      <c r="F14" s="34"/>
      <c r="G14" s="51"/>
    </row>
    <row r="15" spans="1:10" ht="39.950000000000003" customHeight="1" x14ac:dyDescent="0.2">
      <c r="A15" s="23">
        <v>11</v>
      </c>
      <c r="B15" s="50" t="s">
        <v>150</v>
      </c>
      <c r="C15" s="23" t="s">
        <v>58</v>
      </c>
      <c r="D15" s="24">
        <v>15</v>
      </c>
      <c r="E15" s="34"/>
      <c r="F15" s="34"/>
      <c r="G15" s="51"/>
    </row>
    <row r="16" spans="1:10" ht="39.950000000000003" customHeight="1" x14ac:dyDescent="0.2">
      <c r="A16" s="23">
        <v>12</v>
      </c>
      <c r="B16" s="50" t="s">
        <v>151</v>
      </c>
      <c r="C16" s="23" t="s">
        <v>48</v>
      </c>
      <c r="D16" s="24">
        <f>'[1]Sunken bath '!G85</f>
        <v>235</v>
      </c>
      <c r="E16" s="34"/>
      <c r="F16" s="34"/>
      <c r="G16" s="51"/>
    </row>
    <row r="17" spans="1:7" ht="30" x14ac:dyDescent="0.2">
      <c r="A17" s="23">
        <v>13</v>
      </c>
      <c r="B17" s="50" t="s">
        <v>140</v>
      </c>
      <c r="C17" s="23" t="s">
        <v>7</v>
      </c>
      <c r="D17" s="24">
        <f>'[1]Sunken pantry'!G20</f>
        <v>18</v>
      </c>
      <c r="E17" s="34"/>
      <c r="F17" s="34"/>
      <c r="G17" s="52"/>
    </row>
    <row r="18" spans="1:7" ht="30" x14ac:dyDescent="0.2">
      <c r="A18" s="23">
        <v>14</v>
      </c>
      <c r="B18" s="50" t="s">
        <v>152</v>
      </c>
      <c r="C18" s="23" t="s">
        <v>5</v>
      </c>
      <c r="D18" s="24">
        <f>'[1]Sunken pantry'!G31*10</f>
        <v>60</v>
      </c>
      <c r="E18" s="34"/>
      <c r="F18" s="34"/>
      <c r="G18" s="52"/>
    </row>
    <row r="19" spans="1:7" ht="30" x14ac:dyDescent="0.2">
      <c r="A19" s="23">
        <v>15</v>
      </c>
      <c r="B19" s="50" t="s">
        <v>153</v>
      </c>
      <c r="C19" s="23" t="s">
        <v>11</v>
      </c>
      <c r="D19" s="24">
        <f>'[1]Sunken pantry'!G34</f>
        <v>25</v>
      </c>
      <c r="E19" s="34"/>
      <c r="F19" s="34"/>
      <c r="G19" s="52"/>
    </row>
    <row r="20" spans="1:7" ht="30" x14ac:dyDescent="0.2">
      <c r="A20" s="23">
        <v>16</v>
      </c>
      <c r="B20" s="50" t="s">
        <v>154</v>
      </c>
      <c r="C20" s="23" t="s">
        <v>58</v>
      </c>
      <c r="D20" s="24">
        <v>160</v>
      </c>
      <c r="E20" s="34"/>
      <c r="F20" s="34"/>
      <c r="G20" s="52"/>
    </row>
    <row r="21" spans="1:7" ht="30" x14ac:dyDescent="0.2">
      <c r="A21" s="23">
        <v>17</v>
      </c>
      <c r="B21" s="50" t="s">
        <v>155</v>
      </c>
      <c r="C21" s="23" t="s">
        <v>48</v>
      </c>
      <c r="D21" s="24">
        <f>'[1]Sunken pantry'!G46</f>
        <v>2</v>
      </c>
      <c r="E21" s="34"/>
      <c r="F21" s="34"/>
      <c r="G21" s="52"/>
    </row>
    <row r="22" spans="1:7" ht="30" x14ac:dyDescent="0.2">
      <c r="A22" s="23">
        <v>18</v>
      </c>
      <c r="B22" s="50" t="s">
        <v>156</v>
      </c>
      <c r="C22" s="23" t="s">
        <v>11</v>
      </c>
      <c r="D22" s="24">
        <f>'[1]Sunken pantry'!G49+'[1]Sunken pantry'!G50+'[1]Sunken pantry'!G51+'[1]Sunken pantry'!G52</f>
        <v>0</v>
      </c>
      <c r="E22" s="34"/>
      <c r="F22" s="34"/>
      <c r="G22" s="52"/>
    </row>
    <row r="23" spans="1:7" ht="30" x14ac:dyDescent="0.2">
      <c r="A23" s="23">
        <v>19</v>
      </c>
      <c r="B23" s="50" t="s">
        <v>157</v>
      </c>
      <c r="C23" s="23" t="s">
        <v>11</v>
      </c>
      <c r="D23" s="24">
        <f>'[1]Sunken pantry'!G53</f>
        <v>0</v>
      </c>
      <c r="E23" s="34"/>
      <c r="F23" s="34"/>
      <c r="G23" s="52"/>
    </row>
    <row r="24" spans="1:7" x14ac:dyDescent="0.2">
      <c r="A24" s="23">
        <v>20</v>
      </c>
      <c r="B24" s="50" t="s">
        <v>150</v>
      </c>
      <c r="C24" s="23" t="s">
        <v>58</v>
      </c>
      <c r="D24" s="24">
        <v>50</v>
      </c>
      <c r="E24" s="34"/>
      <c r="F24" s="34"/>
      <c r="G24" s="52"/>
    </row>
    <row r="25" spans="1:7" ht="30" x14ac:dyDescent="0.2">
      <c r="A25" s="23">
        <v>21</v>
      </c>
      <c r="B25" s="53" t="s">
        <v>140</v>
      </c>
      <c r="C25" s="54" t="s">
        <v>7</v>
      </c>
      <c r="D25" s="55">
        <f>[1]Plaster!G27</f>
        <v>0</v>
      </c>
      <c r="E25" s="56"/>
      <c r="F25" s="56"/>
      <c r="G25" s="52"/>
    </row>
    <row r="26" spans="1:7" ht="27" customHeight="1" x14ac:dyDescent="0.2">
      <c r="A26" s="52"/>
      <c r="B26" s="52"/>
      <c r="C26" s="52"/>
      <c r="D26" s="52"/>
      <c r="E26" s="57" t="s">
        <v>158</v>
      </c>
      <c r="F26" s="58">
        <f>SUM(F5:F25)</f>
        <v>0</v>
      </c>
      <c r="G26" s="52"/>
    </row>
    <row r="27" spans="1:7" x14ac:dyDescent="0.2">
      <c r="F27" s="59"/>
    </row>
    <row r="28" spans="1:7" x14ac:dyDescent="0.2">
      <c r="F28" s="59"/>
    </row>
    <row r="29" spans="1:7" x14ac:dyDescent="0.2">
      <c r="F29" s="59"/>
    </row>
    <row r="30" spans="1:7" x14ac:dyDescent="0.2">
      <c r="F30" s="59"/>
    </row>
    <row r="31" spans="1:7" x14ac:dyDescent="0.2">
      <c r="F31" s="59"/>
    </row>
    <row r="32" spans="1:7" x14ac:dyDescent="0.2">
      <c r="F32" s="59"/>
    </row>
    <row r="33" spans="6:6" x14ac:dyDescent="0.2">
      <c r="F33" s="59"/>
    </row>
    <row r="34" spans="6:6" x14ac:dyDescent="0.2">
      <c r="F34" s="59"/>
    </row>
    <row r="35" spans="6:6" x14ac:dyDescent="0.2">
      <c r="F35" s="59"/>
    </row>
    <row r="36" spans="6:6" x14ac:dyDescent="0.2">
      <c r="F36" s="59"/>
    </row>
    <row r="37" spans="6:6" x14ac:dyDescent="0.2">
      <c r="F37" s="59"/>
    </row>
    <row r="38" spans="6:6" x14ac:dyDescent="0.2">
      <c r="F38" s="59"/>
    </row>
    <row r="39" spans="6:6" x14ac:dyDescent="0.2">
      <c r="F39" s="59"/>
    </row>
    <row r="40" spans="6:6" x14ac:dyDescent="0.2">
      <c r="F40" s="59"/>
    </row>
    <row r="41" spans="6:6" x14ac:dyDescent="0.2">
      <c r="F41" s="59"/>
    </row>
    <row r="42" spans="6:6" x14ac:dyDescent="0.2">
      <c r="F42" s="59"/>
    </row>
    <row r="43" spans="6:6" x14ac:dyDescent="0.2">
      <c r="F43" s="59"/>
    </row>
    <row r="44" spans="6:6" x14ac:dyDescent="0.2">
      <c r="F44" s="59"/>
    </row>
    <row r="45" spans="6:6" x14ac:dyDescent="0.2">
      <c r="F45" s="59"/>
    </row>
    <row r="46" spans="6:6" x14ac:dyDescent="0.2">
      <c r="F46" s="59"/>
    </row>
    <row r="47" spans="6:6" x14ac:dyDescent="0.2">
      <c r="F47" s="59"/>
    </row>
    <row r="48" spans="6:6" x14ac:dyDescent="0.2">
      <c r="F48" s="59"/>
    </row>
  </sheetData>
  <mergeCells count="3">
    <mergeCell ref="A1:G1"/>
    <mergeCell ref="A2:B2"/>
    <mergeCell ref="A3:G3"/>
  </mergeCells>
  <pageMargins left="0.70866141732283472" right="0.70866141732283472" top="0.74803149606299213" bottom="0.74803149606299213" header="0.31496062992125984" footer="0.31496062992125984"/>
  <pageSetup paperSize="5" scale="79"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49"/>
  <sheetViews>
    <sheetView view="pageBreakPreview" zoomScale="85" zoomScaleNormal="85" zoomScaleSheetLayoutView="85" workbookViewId="0">
      <selection activeCell="F4" sqref="F4"/>
    </sheetView>
  </sheetViews>
  <sheetFormatPr defaultRowHeight="15.75" x14ac:dyDescent="0.25"/>
  <cols>
    <col min="1" max="1" width="4.85546875" style="38" customWidth="1"/>
    <col min="2" max="2" width="53.28515625" customWidth="1"/>
    <col min="3" max="3" width="7.7109375" customWidth="1"/>
    <col min="4" max="4" width="10.28515625" customWidth="1"/>
    <col min="5" max="5" width="13.85546875" customWidth="1"/>
    <col min="6" max="6" width="15" customWidth="1"/>
  </cols>
  <sheetData>
    <row r="1" spans="1:6" ht="23.25" x14ac:dyDescent="0.35">
      <c r="A1" s="67" t="s">
        <v>127</v>
      </c>
      <c r="B1" s="67"/>
      <c r="C1" s="67"/>
      <c r="D1" s="67"/>
      <c r="E1" s="67"/>
      <c r="F1" s="67"/>
    </row>
    <row r="2" spans="1:6" x14ac:dyDescent="0.25">
      <c r="A2" s="40" t="s">
        <v>129</v>
      </c>
      <c r="B2" s="41" t="s">
        <v>130</v>
      </c>
      <c r="C2" s="1" t="s">
        <v>0</v>
      </c>
      <c r="D2" s="1" t="s">
        <v>1</v>
      </c>
      <c r="E2" s="2" t="s">
        <v>2</v>
      </c>
      <c r="F2" s="3" t="s">
        <v>3</v>
      </c>
    </row>
    <row r="3" spans="1:6" ht="15.75" customHeight="1" x14ac:dyDescent="0.25">
      <c r="A3" s="36"/>
      <c r="B3" s="39"/>
      <c r="C3" s="4"/>
      <c r="D3" s="5"/>
      <c r="E3" s="6"/>
      <c r="F3" s="6"/>
    </row>
    <row r="4" spans="1:6" ht="55.5" customHeight="1" x14ac:dyDescent="0.25">
      <c r="A4" s="37">
        <v>1</v>
      </c>
      <c r="B4" s="7" t="s">
        <v>4</v>
      </c>
      <c r="C4" s="4" t="s">
        <v>5</v>
      </c>
      <c r="D4" s="5">
        <v>9500</v>
      </c>
      <c r="E4" s="6"/>
      <c r="F4" s="6"/>
    </row>
    <row r="5" spans="1:6" ht="33" customHeight="1" x14ac:dyDescent="0.25">
      <c r="A5" s="37">
        <v>2</v>
      </c>
      <c r="B5" s="7" t="s">
        <v>6</v>
      </c>
      <c r="C5" s="4" t="s">
        <v>7</v>
      </c>
      <c r="D5" s="5">
        <f>D6</f>
        <v>10</v>
      </c>
      <c r="E5" s="6"/>
      <c r="F5" s="6"/>
    </row>
    <row r="6" spans="1:6" ht="48.75" customHeight="1" x14ac:dyDescent="0.25">
      <c r="A6" s="37">
        <v>3</v>
      </c>
      <c r="B6" s="7" t="s">
        <v>8</v>
      </c>
      <c r="C6" s="8" t="s">
        <v>7</v>
      </c>
      <c r="D6" s="10">
        <v>10</v>
      </c>
      <c r="E6" s="11"/>
      <c r="F6" s="6"/>
    </row>
    <row r="7" spans="1:6" ht="126" customHeight="1" x14ac:dyDescent="0.25">
      <c r="A7" s="37">
        <v>4</v>
      </c>
      <c r="B7" s="7" t="s">
        <v>9</v>
      </c>
      <c r="C7" s="8" t="s">
        <v>5</v>
      </c>
      <c r="D7" s="10">
        <v>2500</v>
      </c>
      <c r="E7" s="11"/>
      <c r="F7" s="6"/>
    </row>
    <row r="8" spans="1:6" ht="141" customHeight="1" x14ac:dyDescent="0.25">
      <c r="A8" s="37">
        <v>5</v>
      </c>
      <c r="B8" s="7" t="s">
        <v>128</v>
      </c>
      <c r="C8" s="8" t="s">
        <v>5</v>
      </c>
      <c r="D8" s="10">
        <v>2500</v>
      </c>
      <c r="E8" s="11"/>
      <c r="F8" s="6"/>
    </row>
    <row r="9" spans="1:6" ht="140.25" customHeight="1" x14ac:dyDescent="0.25">
      <c r="A9" s="37">
        <v>6</v>
      </c>
      <c r="B9" s="7" t="s">
        <v>10</v>
      </c>
      <c r="C9" s="8" t="s">
        <v>11</v>
      </c>
      <c r="D9" s="10">
        <v>1350</v>
      </c>
      <c r="E9" s="11"/>
      <c r="F9" s="6"/>
    </row>
    <row r="10" spans="1:6" ht="90" x14ac:dyDescent="0.25">
      <c r="A10" s="37">
        <v>7</v>
      </c>
      <c r="B10" s="7" t="s">
        <v>12</v>
      </c>
      <c r="C10" s="4" t="s">
        <v>5</v>
      </c>
      <c r="D10" s="5">
        <f>D4</f>
        <v>9500</v>
      </c>
      <c r="E10" s="6"/>
      <c r="F10" s="6"/>
    </row>
    <row r="11" spans="1:6" ht="21.75" customHeight="1" x14ac:dyDescent="0.25">
      <c r="A11" s="37">
        <v>8</v>
      </c>
      <c r="B11" s="7" t="s">
        <v>13</v>
      </c>
      <c r="C11" s="4" t="s">
        <v>14</v>
      </c>
      <c r="D11" s="5">
        <v>500</v>
      </c>
      <c r="E11" s="6"/>
      <c r="F11" s="6"/>
    </row>
    <row r="12" spans="1:6" ht="330" x14ac:dyDescent="0.25">
      <c r="A12" s="68">
        <v>9</v>
      </c>
      <c r="B12" s="7" t="s">
        <v>15</v>
      </c>
      <c r="C12" s="12" t="s">
        <v>5</v>
      </c>
      <c r="D12" s="13">
        <f>D4</f>
        <v>9500</v>
      </c>
      <c r="E12" s="14"/>
      <c r="F12" s="15"/>
    </row>
    <row r="13" spans="1:6" ht="156.75" customHeight="1" x14ac:dyDescent="0.25">
      <c r="A13" s="68"/>
      <c r="B13" s="7" t="s">
        <v>16</v>
      </c>
      <c r="C13" s="12"/>
      <c r="D13" s="13"/>
      <c r="E13" s="14"/>
      <c r="F13" s="15"/>
    </row>
    <row r="14" spans="1:6" ht="169.5" customHeight="1" x14ac:dyDescent="0.25">
      <c r="A14" s="68"/>
      <c r="B14" s="7" t="s">
        <v>17</v>
      </c>
      <c r="C14" s="12"/>
      <c r="D14" s="13"/>
      <c r="E14" s="14"/>
      <c r="F14" s="15"/>
    </row>
    <row r="15" spans="1:6" ht="172.5" customHeight="1" x14ac:dyDescent="0.25">
      <c r="A15" s="68"/>
      <c r="B15" s="7" t="s">
        <v>18</v>
      </c>
      <c r="C15" s="12"/>
      <c r="D15" s="13"/>
      <c r="E15" s="14"/>
      <c r="F15" s="15"/>
    </row>
    <row r="16" spans="1:6" ht="36.75" customHeight="1" x14ac:dyDescent="0.25">
      <c r="A16" s="68"/>
      <c r="B16" s="7" t="s">
        <v>19</v>
      </c>
      <c r="C16" s="12"/>
      <c r="D16" s="13"/>
      <c r="E16" s="14"/>
      <c r="F16" s="15"/>
    </row>
    <row r="17" spans="1:6" ht="60" x14ac:dyDescent="0.25">
      <c r="A17" s="68"/>
      <c r="B17" s="7" t="s">
        <v>20</v>
      </c>
      <c r="C17" s="12"/>
      <c r="D17" s="13"/>
      <c r="E17" s="14"/>
      <c r="F17" s="15"/>
    </row>
    <row r="18" spans="1:6" ht="51" customHeight="1" x14ac:dyDescent="0.25">
      <c r="A18" s="37">
        <v>10</v>
      </c>
      <c r="B18" s="9" t="s">
        <v>21</v>
      </c>
      <c r="C18" s="4" t="s">
        <v>7</v>
      </c>
      <c r="D18" s="5">
        <f>D52*0.5</f>
        <v>230</v>
      </c>
      <c r="E18" s="6"/>
      <c r="F18" s="33"/>
    </row>
    <row r="19" spans="1:6" ht="80.25" customHeight="1" x14ac:dyDescent="0.25">
      <c r="A19" s="37">
        <v>11</v>
      </c>
      <c r="B19" s="9" t="s">
        <v>22</v>
      </c>
      <c r="C19" s="4" t="s">
        <v>7</v>
      </c>
      <c r="D19" s="5">
        <f>D20+(D21*0.115)</f>
        <v>11.38</v>
      </c>
      <c r="E19" s="6"/>
      <c r="F19" s="33"/>
    </row>
    <row r="20" spans="1:6" ht="52.5" customHeight="1" x14ac:dyDescent="0.25">
      <c r="A20" s="37">
        <v>12</v>
      </c>
      <c r="B20" s="9" t="s">
        <v>8</v>
      </c>
      <c r="C20" s="8" t="s">
        <v>7</v>
      </c>
      <c r="D20" s="10">
        <v>10</v>
      </c>
      <c r="E20" s="11"/>
      <c r="F20" s="33"/>
    </row>
    <row r="21" spans="1:6" ht="66" customHeight="1" x14ac:dyDescent="0.25">
      <c r="A21" s="37">
        <v>13</v>
      </c>
      <c r="B21" s="9" t="s">
        <v>23</v>
      </c>
      <c r="C21" s="4" t="s">
        <v>5</v>
      </c>
      <c r="D21" s="5">
        <v>12</v>
      </c>
      <c r="E21" s="6"/>
      <c r="F21" s="33"/>
    </row>
    <row r="22" spans="1:6" ht="59.25" customHeight="1" x14ac:dyDescent="0.25">
      <c r="A22" s="37">
        <v>14</v>
      </c>
      <c r="B22" s="7" t="s">
        <v>4</v>
      </c>
      <c r="C22" s="4" t="s">
        <v>5</v>
      </c>
      <c r="D22" s="5">
        <f>D23</f>
        <v>50</v>
      </c>
      <c r="E22" s="6"/>
      <c r="F22" s="33"/>
    </row>
    <row r="23" spans="1:6" ht="69.75" customHeight="1" x14ac:dyDescent="0.25">
      <c r="A23" s="37">
        <v>15</v>
      </c>
      <c r="B23" s="7" t="s">
        <v>24</v>
      </c>
      <c r="C23" s="4" t="s">
        <v>5</v>
      </c>
      <c r="D23" s="5">
        <v>50</v>
      </c>
      <c r="E23" s="6"/>
      <c r="F23" s="33"/>
    </row>
    <row r="24" spans="1:6" ht="52.5" customHeight="1" x14ac:dyDescent="0.25">
      <c r="A24" s="37">
        <v>16</v>
      </c>
      <c r="B24" s="7" t="s">
        <v>25</v>
      </c>
      <c r="C24" s="4" t="s">
        <v>5</v>
      </c>
      <c r="D24" s="5">
        <v>460</v>
      </c>
      <c r="E24" s="6"/>
      <c r="F24" s="33"/>
    </row>
    <row r="25" spans="1:6" ht="42" customHeight="1" x14ac:dyDescent="0.25">
      <c r="A25" s="37">
        <v>17</v>
      </c>
      <c r="B25" s="7" t="s">
        <v>26</v>
      </c>
      <c r="C25" s="4"/>
      <c r="D25" s="5"/>
      <c r="E25" s="6"/>
      <c r="F25" s="33"/>
    </row>
    <row r="26" spans="1:6" ht="185.25" customHeight="1" x14ac:dyDescent="0.25">
      <c r="A26" s="68"/>
      <c r="B26" s="7" t="s">
        <v>27</v>
      </c>
      <c r="C26" s="4"/>
      <c r="D26" s="5"/>
      <c r="E26" s="6"/>
      <c r="F26" s="33"/>
    </row>
    <row r="27" spans="1:6" ht="139.5" customHeight="1" x14ac:dyDescent="0.25">
      <c r="A27" s="68"/>
      <c r="B27" s="7" t="s">
        <v>28</v>
      </c>
      <c r="C27" s="4"/>
      <c r="D27" s="5"/>
      <c r="E27" s="6"/>
      <c r="F27" s="33"/>
    </row>
    <row r="28" spans="1:6" ht="69" customHeight="1" x14ac:dyDescent="0.25">
      <c r="A28" s="68"/>
      <c r="B28" s="7" t="s">
        <v>29</v>
      </c>
      <c r="C28" s="4"/>
      <c r="D28" s="5"/>
      <c r="E28" s="6"/>
      <c r="F28" s="33"/>
    </row>
    <row r="29" spans="1:6" ht="80.25" customHeight="1" x14ac:dyDescent="0.25">
      <c r="A29" s="68"/>
      <c r="B29" s="7" t="s">
        <v>30</v>
      </c>
      <c r="C29" s="4"/>
      <c r="D29" s="5"/>
      <c r="E29" s="6"/>
      <c r="F29" s="33"/>
    </row>
    <row r="30" spans="1:6" ht="52.5" customHeight="1" x14ac:dyDescent="0.25">
      <c r="A30" s="68"/>
      <c r="B30" s="7" t="s">
        <v>31</v>
      </c>
      <c r="C30" s="4"/>
      <c r="D30" s="5"/>
      <c r="E30" s="6"/>
      <c r="F30" s="33"/>
    </row>
    <row r="31" spans="1:6" ht="78" customHeight="1" x14ac:dyDescent="0.25">
      <c r="A31" s="68"/>
      <c r="B31" s="7" t="s">
        <v>32</v>
      </c>
      <c r="C31" s="4"/>
      <c r="D31" s="5"/>
      <c r="E31" s="6"/>
      <c r="F31" s="33"/>
    </row>
    <row r="32" spans="1:6" ht="51.75" customHeight="1" x14ac:dyDescent="0.25">
      <c r="A32" s="68"/>
      <c r="B32" s="7" t="s">
        <v>33</v>
      </c>
      <c r="C32" s="4"/>
      <c r="D32" s="5"/>
      <c r="E32" s="6"/>
      <c r="F32" s="33"/>
    </row>
    <row r="33" spans="1:6" ht="53.25" customHeight="1" x14ac:dyDescent="0.25">
      <c r="A33" s="68"/>
      <c r="B33" s="7" t="s">
        <v>34</v>
      </c>
      <c r="C33" s="4"/>
      <c r="D33" s="5"/>
      <c r="E33" s="6"/>
      <c r="F33" s="33"/>
    </row>
    <row r="34" spans="1:6" ht="84" customHeight="1" x14ac:dyDescent="0.25">
      <c r="A34" s="68"/>
      <c r="B34" s="7" t="s">
        <v>35</v>
      </c>
      <c r="C34" s="4"/>
      <c r="D34" s="5"/>
      <c r="E34" s="6"/>
      <c r="F34" s="33"/>
    </row>
    <row r="35" spans="1:6" ht="64.5" customHeight="1" x14ac:dyDescent="0.25">
      <c r="A35" s="68"/>
      <c r="B35" s="7" t="s">
        <v>36</v>
      </c>
      <c r="C35" s="4"/>
      <c r="D35" s="5"/>
      <c r="E35" s="6"/>
      <c r="F35" s="33"/>
    </row>
    <row r="36" spans="1:6" ht="35.25" customHeight="1" x14ac:dyDescent="0.25">
      <c r="A36" s="68"/>
      <c r="B36" s="7" t="s">
        <v>37</v>
      </c>
      <c r="C36" s="4"/>
      <c r="D36" s="5"/>
      <c r="E36" s="6"/>
      <c r="F36" s="33"/>
    </row>
    <row r="37" spans="1:6" ht="63.75" customHeight="1" x14ac:dyDescent="0.25">
      <c r="A37" s="68"/>
      <c r="B37" s="7" t="s">
        <v>38</v>
      </c>
      <c r="C37" s="4"/>
      <c r="D37" s="5"/>
      <c r="E37" s="6"/>
      <c r="F37" s="33"/>
    </row>
    <row r="38" spans="1:6" ht="37.5" customHeight="1" x14ac:dyDescent="0.25">
      <c r="A38" s="68"/>
      <c r="B38" s="7" t="s">
        <v>37</v>
      </c>
      <c r="C38" s="4"/>
      <c r="D38" s="5"/>
      <c r="E38" s="6"/>
      <c r="F38" s="33"/>
    </row>
    <row r="39" spans="1:6" ht="95.25" customHeight="1" x14ac:dyDescent="0.25">
      <c r="A39" s="68"/>
      <c r="B39" s="7" t="s">
        <v>39</v>
      </c>
      <c r="C39" s="4"/>
      <c r="D39" s="5"/>
      <c r="E39" s="6"/>
      <c r="F39" s="33"/>
    </row>
    <row r="40" spans="1:6" ht="113.25" customHeight="1" x14ac:dyDescent="0.25">
      <c r="A40" s="68"/>
      <c r="B40" s="7" t="s">
        <v>40</v>
      </c>
      <c r="C40" s="4"/>
      <c r="D40" s="5"/>
      <c r="E40" s="6"/>
      <c r="F40" s="33"/>
    </row>
    <row r="41" spans="1:6" ht="33" customHeight="1" x14ac:dyDescent="0.25">
      <c r="A41" s="68"/>
      <c r="B41" s="7" t="s">
        <v>41</v>
      </c>
      <c r="C41" s="4"/>
      <c r="D41" s="5"/>
      <c r="E41" s="6"/>
      <c r="F41" s="33"/>
    </row>
    <row r="42" spans="1:6" ht="45.75" customHeight="1" x14ac:dyDescent="0.25">
      <c r="A42" s="68"/>
      <c r="B42" s="7" t="s">
        <v>42</v>
      </c>
      <c r="C42" s="4"/>
      <c r="D42" s="5"/>
      <c r="E42" s="6"/>
      <c r="F42" s="33"/>
    </row>
    <row r="43" spans="1:6" ht="42" customHeight="1" x14ac:dyDescent="0.25">
      <c r="A43" s="68"/>
      <c r="B43" s="7" t="s">
        <v>43</v>
      </c>
      <c r="C43" s="4"/>
      <c r="D43" s="5"/>
      <c r="E43" s="6"/>
      <c r="F43" s="33"/>
    </row>
    <row r="44" spans="1:6" ht="53.25" customHeight="1" x14ac:dyDescent="0.25">
      <c r="A44" s="68"/>
      <c r="B44" s="7" t="s">
        <v>44</v>
      </c>
      <c r="C44" s="4"/>
      <c r="D44" s="5"/>
      <c r="E44" s="6"/>
      <c r="F44" s="33"/>
    </row>
    <row r="45" spans="1:6" ht="93" customHeight="1" x14ac:dyDescent="0.25">
      <c r="A45" s="68"/>
      <c r="B45" s="7" t="s">
        <v>45</v>
      </c>
      <c r="C45" s="4"/>
      <c r="D45" s="5"/>
      <c r="E45" s="6"/>
      <c r="F45" s="33"/>
    </row>
    <row r="46" spans="1:6" ht="100.5" customHeight="1" x14ac:dyDescent="0.25">
      <c r="A46" s="68"/>
      <c r="B46" s="7" t="s">
        <v>46</v>
      </c>
      <c r="C46" s="4"/>
      <c r="D46" s="5"/>
      <c r="E46" s="6"/>
      <c r="F46" s="33"/>
    </row>
    <row r="47" spans="1:6" ht="82.5" customHeight="1" x14ac:dyDescent="0.25">
      <c r="A47" s="37">
        <v>39</v>
      </c>
      <c r="B47" s="16" t="s">
        <v>47</v>
      </c>
      <c r="C47" s="4" t="s">
        <v>48</v>
      </c>
      <c r="D47" s="5">
        <v>15</v>
      </c>
      <c r="E47" s="5"/>
      <c r="F47" s="33"/>
    </row>
    <row r="48" spans="1:6" ht="67.5" customHeight="1" x14ac:dyDescent="0.25">
      <c r="A48" s="37">
        <v>40</v>
      </c>
      <c r="B48" s="17" t="s">
        <v>49</v>
      </c>
      <c r="C48" s="4" t="s">
        <v>5</v>
      </c>
      <c r="D48" s="5">
        <v>460</v>
      </c>
      <c r="E48" s="6"/>
      <c r="F48" s="33"/>
    </row>
    <row r="49" spans="1:6" ht="55.5" customHeight="1" x14ac:dyDescent="0.25">
      <c r="A49" s="37">
        <v>41</v>
      </c>
      <c r="B49" s="17" t="s">
        <v>50</v>
      </c>
      <c r="C49" s="4" t="s">
        <v>7</v>
      </c>
      <c r="D49" s="5">
        <v>205</v>
      </c>
      <c r="E49" s="6"/>
      <c r="F49" s="33"/>
    </row>
    <row r="50" spans="1:6" ht="64.5" customHeight="1" x14ac:dyDescent="0.25">
      <c r="A50" s="37">
        <v>42</v>
      </c>
      <c r="B50" s="7" t="s">
        <v>51</v>
      </c>
      <c r="C50" s="4" t="s">
        <v>5</v>
      </c>
      <c r="D50" s="5">
        <v>1210</v>
      </c>
      <c r="E50" s="6"/>
      <c r="F50" s="33"/>
    </row>
    <row r="51" spans="1:6" ht="97.5" customHeight="1" x14ac:dyDescent="0.25">
      <c r="A51" s="37">
        <v>43</v>
      </c>
      <c r="B51" s="7" t="s">
        <v>52</v>
      </c>
      <c r="C51" s="5" t="s">
        <v>5</v>
      </c>
      <c r="D51" s="5">
        <v>1210</v>
      </c>
      <c r="E51" s="6"/>
      <c r="F51" s="33"/>
    </row>
    <row r="52" spans="1:6" ht="93.75" customHeight="1" x14ac:dyDescent="0.25">
      <c r="A52" s="37">
        <v>44</v>
      </c>
      <c r="B52" s="7" t="s">
        <v>53</v>
      </c>
      <c r="C52" s="5" t="s">
        <v>5</v>
      </c>
      <c r="D52" s="5">
        <v>460</v>
      </c>
      <c r="E52" s="6"/>
      <c r="F52" s="33"/>
    </row>
    <row r="53" spans="1:6" ht="56.25" customHeight="1" x14ac:dyDescent="0.25">
      <c r="A53" s="37">
        <v>45</v>
      </c>
      <c r="B53" s="18" t="s">
        <v>54</v>
      </c>
      <c r="C53" s="19" t="s">
        <v>7</v>
      </c>
      <c r="D53" s="20">
        <v>1</v>
      </c>
      <c r="E53" s="20"/>
      <c r="F53" s="33"/>
    </row>
    <row r="54" spans="1:6" ht="71.25" customHeight="1" x14ac:dyDescent="0.25">
      <c r="A54" s="37">
        <v>46</v>
      </c>
      <c r="B54" s="7" t="s">
        <v>55</v>
      </c>
      <c r="C54" s="4" t="s">
        <v>5</v>
      </c>
      <c r="D54" s="5">
        <v>10</v>
      </c>
      <c r="E54" s="6"/>
      <c r="F54" s="33"/>
    </row>
    <row r="55" spans="1:6" ht="83.25" customHeight="1" x14ac:dyDescent="0.25">
      <c r="A55" s="37">
        <v>47</v>
      </c>
      <c r="B55" s="7" t="s">
        <v>56</v>
      </c>
      <c r="C55" s="4" t="s">
        <v>7</v>
      </c>
      <c r="D55" s="5">
        <v>1</v>
      </c>
      <c r="E55" s="6"/>
      <c r="F55" s="33"/>
    </row>
    <row r="56" spans="1:6" ht="102" customHeight="1" x14ac:dyDescent="0.25">
      <c r="A56" s="37">
        <v>48</v>
      </c>
      <c r="B56" s="18" t="s">
        <v>57</v>
      </c>
      <c r="C56" s="19" t="s">
        <v>58</v>
      </c>
      <c r="D56" s="20">
        <v>75</v>
      </c>
      <c r="E56" s="20"/>
      <c r="F56" s="33"/>
    </row>
    <row r="57" spans="1:6" ht="68.25" customHeight="1" x14ac:dyDescent="0.25">
      <c r="A57" s="37">
        <v>49</v>
      </c>
      <c r="B57" s="21" t="s">
        <v>59</v>
      </c>
      <c r="C57" s="5" t="s">
        <v>60</v>
      </c>
      <c r="D57" s="5">
        <f>D58/10</f>
        <v>3</v>
      </c>
      <c r="E57" s="5"/>
      <c r="F57" s="33"/>
    </row>
    <row r="58" spans="1:6" ht="111" customHeight="1" x14ac:dyDescent="0.25">
      <c r="A58" s="37">
        <v>50</v>
      </c>
      <c r="B58" s="7" t="s">
        <v>61</v>
      </c>
      <c r="C58" s="4" t="s">
        <v>5</v>
      </c>
      <c r="D58" s="5">
        <v>30</v>
      </c>
      <c r="E58" s="6"/>
      <c r="F58" s="33"/>
    </row>
    <row r="59" spans="1:6" ht="68.25" customHeight="1" x14ac:dyDescent="0.25">
      <c r="A59" s="37">
        <v>51</v>
      </c>
      <c r="B59" s="7" t="s">
        <v>62</v>
      </c>
      <c r="C59" s="4" t="s">
        <v>63</v>
      </c>
      <c r="D59" s="5">
        <v>50</v>
      </c>
      <c r="E59" s="6"/>
      <c r="F59" s="33"/>
    </row>
    <row r="60" spans="1:6" ht="54.75" customHeight="1" x14ac:dyDescent="0.25">
      <c r="A60" s="37">
        <v>52</v>
      </c>
      <c r="B60" s="7" t="s">
        <v>64</v>
      </c>
      <c r="C60" s="8" t="s">
        <v>11</v>
      </c>
      <c r="D60" s="5">
        <v>96</v>
      </c>
      <c r="E60" s="6"/>
      <c r="F60" s="33"/>
    </row>
    <row r="61" spans="1:6" ht="69" customHeight="1" x14ac:dyDescent="0.25">
      <c r="A61" s="37">
        <v>53</v>
      </c>
      <c r="B61" s="7" t="s">
        <v>65</v>
      </c>
      <c r="C61" s="8" t="s">
        <v>11</v>
      </c>
      <c r="D61" s="5">
        <v>120</v>
      </c>
      <c r="E61" s="6"/>
      <c r="F61" s="33"/>
    </row>
    <row r="62" spans="1:6" ht="409.5" x14ac:dyDescent="0.25">
      <c r="A62" s="37">
        <v>54</v>
      </c>
      <c r="B62" s="9" t="s">
        <v>66</v>
      </c>
      <c r="C62" s="4" t="s">
        <v>67</v>
      </c>
      <c r="D62" s="5">
        <v>600</v>
      </c>
      <c r="E62" s="6"/>
      <c r="F62" s="33"/>
    </row>
    <row r="63" spans="1:6" ht="142.5" customHeight="1" x14ac:dyDescent="0.25">
      <c r="A63" s="37">
        <v>55</v>
      </c>
      <c r="B63" s="7" t="s">
        <v>68</v>
      </c>
      <c r="C63" s="4" t="s">
        <v>5</v>
      </c>
      <c r="D63" s="5">
        <v>240</v>
      </c>
      <c r="E63" s="6"/>
      <c r="F63" s="33"/>
    </row>
    <row r="64" spans="1:6" ht="409.5" customHeight="1" x14ac:dyDescent="0.25">
      <c r="A64" s="37">
        <v>56</v>
      </c>
      <c r="B64" s="7" t="s">
        <v>69</v>
      </c>
      <c r="C64" s="4" t="s">
        <v>5</v>
      </c>
      <c r="D64" s="5">
        <v>60</v>
      </c>
      <c r="E64" s="5"/>
      <c r="F64" s="33"/>
    </row>
    <row r="65" spans="1:6" ht="270" customHeight="1" x14ac:dyDescent="0.25">
      <c r="A65" s="37">
        <v>57</v>
      </c>
      <c r="B65" s="60" t="s">
        <v>159</v>
      </c>
      <c r="C65" s="4" t="s">
        <v>5</v>
      </c>
      <c r="D65" s="5">
        <v>20</v>
      </c>
      <c r="E65" s="5"/>
      <c r="F65" s="33"/>
    </row>
    <row r="66" spans="1:6" ht="105" customHeight="1" x14ac:dyDescent="0.25">
      <c r="A66" s="37">
        <v>58</v>
      </c>
      <c r="B66" s="7" t="s">
        <v>70</v>
      </c>
      <c r="C66" s="4" t="s">
        <v>71</v>
      </c>
      <c r="D66" s="5">
        <v>1200</v>
      </c>
      <c r="E66" s="6"/>
      <c r="F66" s="33"/>
    </row>
    <row r="67" spans="1:6" ht="72.75" customHeight="1" x14ac:dyDescent="0.25">
      <c r="A67" s="37">
        <v>59</v>
      </c>
      <c r="B67" s="7" t="s">
        <v>72</v>
      </c>
      <c r="C67" s="4" t="s">
        <v>5</v>
      </c>
      <c r="D67" s="5">
        <v>25</v>
      </c>
      <c r="E67" s="6"/>
      <c r="F67" s="33"/>
    </row>
    <row r="68" spans="1:6" ht="42.75" customHeight="1" x14ac:dyDescent="0.25">
      <c r="A68" s="37">
        <v>60</v>
      </c>
      <c r="B68" s="7" t="s">
        <v>73</v>
      </c>
      <c r="C68" s="4" t="s">
        <v>11</v>
      </c>
      <c r="D68" s="5">
        <v>360</v>
      </c>
      <c r="E68" s="6"/>
      <c r="F68" s="33"/>
    </row>
    <row r="69" spans="1:6" ht="40.5" customHeight="1" x14ac:dyDescent="0.25">
      <c r="A69" s="37">
        <v>61</v>
      </c>
      <c r="B69" s="7" t="s">
        <v>74</v>
      </c>
      <c r="C69" s="4" t="s">
        <v>11</v>
      </c>
      <c r="D69" s="5">
        <v>240</v>
      </c>
      <c r="E69" s="6"/>
      <c r="F69" s="33"/>
    </row>
    <row r="70" spans="1:6" ht="40.5" customHeight="1" x14ac:dyDescent="0.25">
      <c r="A70" s="37">
        <v>62</v>
      </c>
      <c r="B70" s="7" t="s">
        <v>75</v>
      </c>
      <c r="C70" s="4" t="s">
        <v>11</v>
      </c>
      <c r="D70" s="5">
        <v>240</v>
      </c>
      <c r="E70" s="6"/>
      <c r="F70" s="33"/>
    </row>
    <row r="71" spans="1:6" ht="59.25" customHeight="1" x14ac:dyDescent="0.25">
      <c r="A71" s="37">
        <v>63</v>
      </c>
      <c r="B71" s="7" t="s">
        <v>76</v>
      </c>
      <c r="C71" s="4" t="s">
        <v>11</v>
      </c>
      <c r="D71" s="5">
        <v>24</v>
      </c>
      <c r="E71" s="6"/>
      <c r="F71" s="33"/>
    </row>
    <row r="72" spans="1:6" ht="72.75" customHeight="1" x14ac:dyDescent="0.25">
      <c r="A72" s="37">
        <v>64</v>
      </c>
      <c r="B72" s="7" t="s">
        <v>77</v>
      </c>
      <c r="C72" s="4" t="s">
        <v>5</v>
      </c>
      <c r="D72" s="5">
        <v>35</v>
      </c>
      <c r="E72" s="6"/>
      <c r="F72" s="33"/>
    </row>
    <row r="73" spans="1:6" ht="72" customHeight="1" x14ac:dyDescent="0.25">
      <c r="A73" s="37">
        <v>65</v>
      </c>
      <c r="B73" s="7" t="s">
        <v>78</v>
      </c>
      <c r="C73" s="4" t="s">
        <v>48</v>
      </c>
      <c r="D73" s="5">
        <v>250</v>
      </c>
      <c r="E73" s="6"/>
      <c r="F73" s="33"/>
    </row>
    <row r="74" spans="1:6" ht="65.25" customHeight="1" x14ac:dyDescent="0.25">
      <c r="A74" s="37">
        <v>66</v>
      </c>
      <c r="B74" s="7" t="s">
        <v>79</v>
      </c>
      <c r="C74" s="4" t="s">
        <v>48</v>
      </c>
      <c r="D74" s="5">
        <v>100</v>
      </c>
      <c r="E74" s="6"/>
      <c r="F74" s="33"/>
    </row>
    <row r="75" spans="1:6" ht="55.5" customHeight="1" x14ac:dyDescent="0.25">
      <c r="A75" s="37">
        <v>67</v>
      </c>
      <c r="B75" s="7" t="s">
        <v>80</v>
      </c>
      <c r="C75" s="4" t="s">
        <v>48</v>
      </c>
      <c r="D75" s="5">
        <v>250</v>
      </c>
      <c r="E75" s="6"/>
      <c r="F75" s="33"/>
    </row>
    <row r="76" spans="1:6" ht="65.25" customHeight="1" x14ac:dyDescent="0.25">
      <c r="A76" s="37">
        <v>68</v>
      </c>
      <c r="B76" s="7" t="s">
        <v>81</v>
      </c>
      <c r="C76" s="4" t="s">
        <v>48</v>
      </c>
      <c r="D76" s="5">
        <v>100</v>
      </c>
      <c r="E76" s="6"/>
      <c r="F76" s="33"/>
    </row>
    <row r="77" spans="1:6" ht="87" customHeight="1" x14ac:dyDescent="0.25">
      <c r="A77" s="37">
        <v>69</v>
      </c>
      <c r="B77" s="7" t="s">
        <v>82</v>
      </c>
      <c r="C77" s="4" t="s">
        <v>63</v>
      </c>
      <c r="D77" s="5">
        <f>D75</f>
        <v>250</v>
      </c>
      <c r="E77" s="6"/>
      <c r="F77" s="33"/>
    </row>
    <row r="78" spans="1:6" ht="62.25" customHeight="1" x14ac:dyDescent="0.25">
      <c r="A78" s="37">
        <v>70</v>
      </c>
      <c r="B78" s="7" t="s">
        <v>83</v>
      </c>
      <c r="C78" s="4" t="s">
        <v>11</v>
      </c>
      <c r="D78" s="5">
        <v>24</v>
      </c>
      <c r="E78" s="6"/>
      <c r="F78" s="33"/>
    </row>
    <row r="79" spans="1:6" ht="72" customHeight="1" x14ac:dyDescent="0.25">
      <c r="A79" s="37">
        <v>71</v>
      </c>
      <c r="B79" s="22" t="s">
        <v>84</v>
      </c>
      <c r="C79" s="23" t="s">
        <v>11</v>
      </c>
      <c r="D79" s="24">
        <v>96</v>
      </c>
      <c r="E79" s="25"/>
      <c r="F79" s="33"/>
    </row>
    <row r="80" spans="1:6" ht="54.75" customHeight="1" x14ac:dyDescent="0.25">
      <c r="A80" s="37">
        <v>72</v>
      </c>
      <c r="B80" s="26" t="s">
        <v>85</v>
      </c>
      <c r="C80" s="4" t="s">
        <v>11</v>
      </c>
      <c r="D80" s="24">
        <v>48</v>
      </c>
      <c r="E80" s="25"/>
      <c r="F80" s="33"/>
    </row>
    <row r="81" spans="1:6" ht="78" customHeight="1" x14ac:dyDescent="0.25">
      <c r="A81" s="37">
        <v>73</v>
      </c>
      <c r="B81" s="26" t="s">
        <v>86</v>
      </c>
      <c r="C81" s="4" t="s">
        <v>11</v>
      </c>
      <c r="D81" s="24">
        <v>48</v>
      </c>
      <c r="E81" s="25"/>
      <c r="F81" s="33"/>
    </row>
    <row r="82" spans="1:6" ht="65.25" customHeight="1" x14ac:dyDescent="0.25">
      <c r="A82" s="37">
        <v>74</v>
      </c>
      <c r="B82" s="27" t="s">
        <v>87</v>
      </c>
      <c r="C82" s="4" t="s">
        <v>11</v>
      </c>
      <c r="D82" s="24">
        <v>24</v>
      </c>
      <c r="E82" s="25"/>
      <c r="F82" s="33"/>
    </row>
    <row r="83" spans="1:6" ht="57" customHeight="1" x14ac:dyDescent="0.25">
      <c r="A83" s="37">
        <v>75</v>
      </c>
      <c r="B83" s="27" t="s">
        <v>88</v>
      </c>
      <c r="C83" s="4" t="s">
        <v>11</v>
      </c>
      <c r="D83" s="24">
        <v>48</v>
      </c>
      <c r="E83" s="25"/>
      <c r="F83" s="33"/>
    </row>
    <row r="84" spans="1:6" ht="78" customHeight="1" x14ac:dyDescent="0.25">
      <c r="A84" s="37">
        <v>76</v>
      </c>
      <c r="B84" s="27" t="s">
        <v>89</v>
      </c>
      <c r="C84" s="28" t="s">
        <v>11</v>
      </c>
      <c r="D84" s="29">
        <v>48</v>
      </c>
      <c r="E84" s="25"/>
      <c r="F84" s="33"/>
    </row>
    <row r="85" spans="1:6" ht="87" customHeight="1" x14ac:dyDescent="0.25">
      <c r="A85" s="37">
        <v>77</v>
      </c>
      <c r="B85" s="7" t="s">
        <v>90</v>
      </c>
      <c r="C85" s="8" t="s">
        <v>11</v>
      </c>
      <c r="D85" s="5">
        <v>48</v>
      </c>
      <c r="E85" s="14"/>
      <c r="F85" s="33"/>
    </row>
    <row r="86" spans="1:6" ht="104.25" customHeight="1" x14ac:dyDescent="0.25">
      <c r="A86" s="37">
        <v>78</v>
      </c>
      <c r="B86" s="26" t="s">
        <v>91</v>
      </c>
      <c r="C86" s="4" t="s">
        <v>11</v>
      </c>
      <c r="D86" s="10">
        <v>48</v>
      </c>
      <c r="E86" s="11"/>
      <c r="F86" s="33"/>
    </row>
    <row r="87" spans="1:6" ht="75.75" customHeight="1" x14ac:dyDescent="0.25">
      <c r="A87" s="37">
        <v>79</v>
      </c>
      <c r="B87" s="26" t="s">
        <v>92</v>
      </c>
      <c r="C87" s="4" t="s">
        <v>11</v>
      </c>
      <c r="D87" s="10">
        <v>48</v>
      </c>
      <c r="E87" s="11"/>
      <c r="F87" s="33"/>
    </row>
    <row r="88" spans="1:6" ht="104.25" customHeight="1" x14ac:dyDescent="0.25">
      <c r="A88" s="37">
        <v>80</v>
      </c>
      <c r="B88" s="26" t="s">
        <v>93</v>
      </c>
      <c r="C88" s="4" t="s">
        <v>11</v>
      </c>
      <c r="D88" s="10">
        <v>48</v>
      </c>
      <c r="E88" s="11"/>
      <c r="F88" s="33"/>
    </row>
    <row r="89" spans="1:6" ht="87.75" customHeight="1" x14ac:dyDescent="0.25">
      <c r="A89" s="37">
        <v>81</v>
      </c>
      <c r="B89" s="26" t="s">
        <v>94</v>
      </c>
      <c r="C89" s="4" t="s">
        <v>11</v>
      </c>
      <c r="D89" s="10">
        <v>48</v>
      </c>
      <c r="E89" s="11"/>
      <c r="F89" s="33"/>
    </row>
    <row r="90" spans="1:6" ht="87.75" customHeight="1" x14ac:dyDescent="0.25">
      <c r="A90" s="37">
        <v>82</v>
      </c>
      <c r="B90" s="27" t="s">
        <v>95</v>
      </c>
      <c r="C90" s="28" t="s">
        <v>11</v>
      </c>
      <c r="D90" s="29">
        <v>24</v>
      </c>
      <c r="E90" s="25"/>
      <c r="F90" s="33"/>
    </row>
    <row r="91" spans="1:6" ht="107.25" customHeight="1" x14ac:dyDescent="0.25">
      <c r="A91" s="37">
        <v>83</v>
      </c>
      <c r="B91" s="7" t="s">
        <v>96</v>
      </c>
      <c r="C91" s="8" t="s">
        <v>11</v>
      </c>
      <c r="D91" s="5">
        <v>48</v>
      </c>
      <c r="E91" s="6"/>
      <c r="F91" s="33"/>
    </row>
    <row r="92" spans="1:6" ht="107.25" customHeight="1" x14ac:dyDescent="0.25">
      <c r="A92" s="37">
        <v>84</v>
      </c>
      <c r="B92" s="7" t="s">
        <v>97</v>
      </c>
      <c r="C92" s="8" t="s">
        <v>5</v>
      </c>
      <c r="D92" s="5">
        <v>30</v>
      </c>
      <c r="E92" s="6"/>
      <c r="F92" s="33"/>
    </row>
    <row r="93" spans="1:6" ht="87.75" customHeight="1" x14ac:dyDescent="0.25">
      <c r="A93" s="37">
        <v>85</v>
      </c>
      <c r="B93" s="7" t="s">
        <v>98</v>
      </c>
      <c r="C93" s="8" t="s">
        <v>11</v>
      </c>
      <c r="D93" s="5">
        <v>24</v>
      </c>
      <c r="E93" s="6"/>
      <c r="F93" s="33"/>
    </row>
    <row r="94" spans="1:6" ht="105" customHeight="1" x14ac:dyDescent="0.25">
      <c r="A94" s="37">
        <v>86</v>
      </c>
      <c r="B94" s="7" t="s">
        <v>99</v>
      </c>
      <c r="C94" s="8" t="s">
        <v>11</v>
      </c>
      <c r="D94" s="5">
        <v>24</v>
      </c>
      <c r="E94" s="6"/>
      <c r="F94" s="33"/>
    </row>
    <row r="95" spans="1:6" ht="83.25" customHeight="1" x14ac:dyDescent="0.25">
      <c r="A95" s="37">
        <v>87</v>
      </c>
      <c r="B95" s="7" t="s">
        <v>100</v>
      </c>
      <c r="C95" s="8" t="s">
        <v>11</v>
      </c>
      <c r="D95" s="5">
        <v>48</v>
      </c>
      <c r="E95" s="6"/>
      <c r="F95" s="33"/>
    </row>
    <row r="96" spans="1:6" ht="52.5" customHeight="1" x14ac:dyDescent="0.25">
      <c r="A96" s="37">
        <v>88</v>
      </c>
      <c r="B96" s="7" t="s">
        <v>101</v>
      </c>
      <c r="C96" s="4" t="s">
        <v>11</v>
      </c>
      <c r="D96" s="5">
        <v>156</v>
      </c>
      <c r="E96" s="6"/>
      <c r="F96" s="33"/>
    </row>
    <row r="97" spans="1:6" ht="72" customHeight="1" x14ac:dyDescent="0.25">
      <c r="A97" s="37">
        <v>89</v>
      </c>
      <c r="B97" s="7" t="s">
        <v>102</v>
      </c>
      <c r="C97" s="4" t="s">
        <v>63</v>
      </c>
      <c r="D97" s="5">
        <f>D98+D99</f>
        <v>235</v>
      </c>
      <c r="E97" s="6"/>
      <c r="F97" s="33"/>
    </row>
    <row r="98" spans="1:6" ht="53.25" customHeight="1" x14ac:dyDescent="0.25">
      <c r="A98" s="37">
        <v>90</v>
      </c>
      <c r="B98" s="7" t="s">
        <v>103</v>
      </c>
      <c r="C98" s="4" t="s">
        <v>48</v>
      </c>
      <c r="D98" s="5">
        <v>70</v>
      </c>
      <c r="E98" s="6"/>
      <c r="F98" s="33"/>
    </row>
    <row r="99" spans="1:6" ht="57" customHeight="1" x14ac:dyDescent="0.25">
      <c r="A99" s="37">
        <v>91</v>
      </c>
      <c r="B99" s="7" t="s">
        <v>104</v>
      </c>
      <c r="C99" s="4" t="s">
        <v>48</v>
      </c>
      <c r="D99" s="5">
        <v>165</v>
      </c>
      <c r="E99" s="6"/>
      <c r="F99" s="33"/>
    </row>
    <row r="100" spans="1:6" ht="27" customHeight="1" x14ac:dyDescent="0.25">
      <c r="A100" s="37">
        <v>92</v>
      </c>
      <c r="B100" s="7" t="s">
        <v>105</v>
      </c>
      <c r="C100" s="4" t="s">
        <v>11</v>
      </c>
      <c r="D100" s="5">
        <v>8</v>
      </c>
      <c r="E100" s="6"/>
      <c r="F100" s="33"/>
    </row>
    <row r="101" spans="1:6" ht="27" customHeight="1" x14ac:dyDescent="0.25">
      <c r="A101" s="37">
        <v>93</v>
      </c>
      <c r="B101" s="7" t="s">
        <v>106</v>
      </c>
      <c r="C101" s="4" t="s">
        <v>11</v>
      </c>
      <c r="D101" s="5">
        <v>8</v>
      </c>
      <c r="E101" s="6"/>
      <c r="F101" s="33"/>
    </row>
    <row r="102" spans="1:6" ht="35.25" customHeight="1" x14ac:dyDescent="0.25">
      <c r="A102" s="37">
        <v>94</v>
      </c>
      <c r="B102" s="7" t="s">
        <v>107</v>
      </c>
      <c r="C102" s="4" t="s">
        <v>11</v>
      </c>
      <c r="D102" s="5">
        <v>8</v>
      </c>
      <c r="E102" s="6"/>
      <c r="F102" s="33"/>
    </row>
    <row r="103" spans="1:6" ht="47.25" customHeight="1" x14ac:dyDescent="0.25">
      <c r="A103" s="37">
        <v>95</v>
      </c>
      <c r="B103" s="7" t="s">
        <v>108</v>
      </c>
      <c r="C103" s="4" t="s">
        <v>11</v>
      </c>
      <c r="D103" s="5">
        <v>8</v>
      </c>
      <c r="E103" s="6"/>
      <c r="F103" s="33"/>
    </row>
    <row r="104" spans="1:6" ht="40.5" customHeight="1" x14ac:dyDescent="0.25">
      <c r="A104" s="37">
        <v>96</v>
      </c>
      <c r="B104" s="7" t="s">
        <v>109</v>
      </c>
      <c r="C104" s="8" t="s">
        <v>11</v>
      </c>
      <c r="D104" s="5">
        <v>150</v>
      </c>
      <c r="E104" s="6"/>
      <c r="F104" s="33"/>
    </row>
    <row r="105" spans="1:6" ht="45.75" x14ac:dyDescent="0.25">
      <c r="A105" s="37">
        <v>97</v>
      </c>
      <c r="B105" s="7" t="s">
        <v>110</v>
      </c>
      <c r="C105" s="4" t="s">
        <v>5</v>
      </c>
      <c r="D105" s="5">
        <f>D23</f>
        <v>50</v>
      </c>
      <c r="E105" s="6"/>
      <c r="F105" s="33"/>
    </row>
    <row r="106" spans="1:6" ht="71.25" customHeight="1" x14ac:dyDescent="0.25">
      <c r="A106" s="37">
        <v>98</v>
      </c>
      <c r="B106" s="30" t="s">
        <v>111</v>
      </c>
      <c r="C106" s="31" t="s">
        <v>5</v>
      </c>
      <c r="D106" s="24">
        <f>D52-D105</f>
        <v>410</v>
      </c>
      <c r="E106" s="32"/>
      <c r="F106" s="33"/>
    </row>
    <row r="107" spans="1:6" ht="45" x14ac:dyDescent="0.25">
      <c r="A107" s="37">
        <v>99</v>
      </c>
      <c r="B107" s="9" t="s">
        <v>112</v>
      </c>
      <c r="C107" s="4" t="s">
        <v>7</v>
      </c>
      <c r="D107" s="5">
        <v>1</v>
      </c>
      <c r="E107" s="6"/>
      <c r="F107" s="6"/>
    </row>
    <row r="108" spans="1:6" ht="60" x14ac:dyDescent="0.25">
      <c r="A108" s="37">
        <v>100</v>
      </c>
      <c r="B108" s="9" t="s">
        <v>22</v>
      </c>
      <c r="C108" s="4" t="s">
        <v>7</v>
      </c>
      <c r="D108" s="5">
        <f>D109</f>
        <v>3</v>
      </c>
      <c r="E108" s="6"/>
      <c r="F108" s="6"/>
    </row>
    <row r="109" spans="1:6" ht="45" x14ac:dyDescent="0.25">
      <c r="A109" s="37">
        <v>101</v>
      </c>
      <c r="B109" s="9" t="s">
        <v>8</v>
      </c>
      <c r="C109" s="8" t="s">
        <v>7</v>
      </c>
      <c r="D109" s="10">
        <v>3</v>
      </c>
      <c r="E109" s="11"/>
      <c r="F109" s="6"/>
    </row>
    <row r="110" spans="1:6" ht="45" x14ac:dyDescent="0.25">
      <c r="A110" s="37">
        <v>102</v>
      </c>
      <c r="B110" s="7" t="s">
        <v>4</v>
      </c>
      <c r="C110" s="4" t="s">
        <v>5</v>
      </c>
      <c r="D110" s="5">
        <v>10</v>
      </c>
      <c r="E110" s="6"/>
      <c r="F110" s="6"/>
    </row>
    <row r="111" spans="1:6" ht="60" x14ac:dyDescent="0.25">
      <c r="A111" s="37">
        <v>103</v>
      </c>
      <c r="B111" s="7" t="s">
        <v>113</v>
      </c>
      <c r="C111" s="4" t="s">
        <v>5</v>
      </c>
      <c r="D111" s="5">
        <v>10</v>
      </c>
      <c r="E111" s="6"/>
      <c r="F111" s="6"/>
    </row>
    <row r="112" spans="1:6" ht="60" x14ac:dyDescent="0.25">
      <c r="A112" s="37">
        <v>104</v>
      </c>
      <c r="B112" s="7" t="s">
        <v>51</v>
      </c>
      <c r="C112" s="4" t="s">
        <v>5</v>
      </c>
      <c r="D112" s="5">
        <f>D113</f>
        <v>256</v>
      </c>
      <c r="E112" s="6"/>
      <c r="F112" s="6"/>
    </row>
    <row r="113" spans="1:6" ht="75" x14ac:dyDescent="0.25">
      <c r="A113" s="37">
        <v>105</v>
      </c>
      <c r="B113" s="7" t="s">
        <v>114</v>
      </c>
      <c r="C113" s="5" t="s">
        <v>5</v>
      </c>
      <c r="D113" s="5">
        <v>256</v>
      </c>
      <c r="E113" s="6"/>
      <c r="F113" s="6"/>
    </row>
    <row r="114" spans="1:6" ht="90" x14ac:dyDescent="0.25">
      <c r="A114" s="37">
        <v>106</v>
      </c>
      <c r="B114" s="7" t="s">
        <v>115</v>
      </c>
      <c r="C114" s="5" t="s">
        <v>5</v>
      </c>
      <c r="D114" s="5">
        <v>75</v>
      </c>
      <c r="E114" s="6"/>
      <c r="F114" s="6"/>
    </row>
    <row r="115" spans="1:6" ht="45" x14ac:dyDescent="0.25">
      <c r="A115" s="37">
        <v>107</v>
      </c>
      <c r="B115" s="18" t="s">
        <v>54</v>
      </c>
      <c r="C115" s="19" t="s">
        <v>7</v>
      </c>
      <c r="D115" s="20">
        <v>0.5</v>
      </c>
      <c r="E115" s="20"/>
      <c r="F115" s="34"/>
    </row>
    <row r="116" spans="1:6" ht="60" x14ac:dyDescent="0.25">
      <c r="A116" s="37">
        <v>108</v>
      </c>
      <c r="B116" s="7" t="s">
        <v>55</v>
      </c>
      <c r="C116" s="4" t="s">
        <v>5</v>
      </c>
      <c r="D116" s="5">
        <v>5</v>
      </c>
      <c r="E116" s="6"/>
      <c r="F116" s="34"/>
    </row>
    <row r="117" spans="1:6" ht="75" x14ac:dyDescent="0.25">
      <c r="A117" s="37">
        <v>109</v>
      </c>
      <c r="B117" s="7" t="s">
        <v>116</v>
      </c>
      <c r="C117" s="4" t="s">
        <v>7</v>
      </c>
      <c r="D117" s="5">
        <v>0.5</v>
      </c>
      <c r="E117" s="6"/>
      <c r="F117" s="34"/>
    </row>
    <row r="118" spans="1:6" ht="75" x14ac:dyDescent="0.25">
      <c r="A118" s="37">
        <v>110</v>
      </c>
      <c r="B118" s="18" t="s">
        <v>57</v>
      </c>
      <c r="C118" s="19" t="s">
        <v>58</v>
      </c>
      <c r="D118" s="20">
        <v>45</v>
      </c>
      <c r="E118" s="20"/>
      <c r="F118" s="34"/>
    </row>
    <row r="119" spans="1:6" ht="45" x14ac:dyDescent="0.25">
      <c r="A119" s="37">
        <v>111</v>
      </c>
      <c r="B119" s="21" t="s">
        <v>59</v>
      </c>
      <c r="C119" s="5" t="s">
        <v>60</v>
      </c>
      <c r="D119" s="5">
        <f>(D120+D114)/10</f>
        <v>9.3000000000000007</v>
      </c>
      <c r="E119" s="5"/>
      <c r="F119" s="6"/>
    </row>
    <row r="120" spans="1:6" ht="105" x14ac:dyDescent="0.25">
      <c r="A120" s="37">
        <v>112</v>
      </c>
      <c r="B120" s="7" t="s">
        <v>117</v>
      </c>
      <c r="C120" s="4" t="s">
        <v>5</v>
      </c>
      <c r="D120" s="5">
        <v>18</v>
      </c>
      <c r="E120" s="6"/>
      <c r="F120" s="6"/>
    </row>
    <row r="121" spans="1:6" ht="70.5" customHeight="1" x14ac:dyDescent="0.25">
      <c r="A121" s="37">
        <v>113</v>
      </c>
      <c r="B121" s="7" t="s">
        <v>62</v>
      </c>
      <c r="C121" s="4" t="s">
        <v>63</v>
      </c>
      <c r="D121" s="5">
        <v>30</v>
      </c>
      <c r="E121" s="6"/>
      <c r="F121" s="6"/>
    </row>
    <row r="122" spans="1:6" ht="72" customHeight="1" x14ac:dyDescent="0.25">
      <c r="A122" s="37">
        <v>114</v>
      </c>
      <c r="B122" s="7" t="s">
        <v>65</v>
      </c>
      <c r="C122" s="8" t="s">
        <v>11</v>
      </c>
      <c r="D122" s="5">
        <v>12</v>
      </c>
      <c r="E122" s="6"/>
      <c r="F122" s="6"/>
    </row>
    <row r="123" spans="1:6" ht="409.5" x14ac:dyDescent="0.25">
      <c r="A123" s="37">
        <v>115</v>
      </c>
      <c r="B123" s="9" t="s">
        <v>66</v>
      </c>
      <c r="C123" s="4" t="s">
        <v>67</v>
      </c>
      <c r="D123" s="5">
        <v>30</v>
      </c>
      <c r="E123" s="6"/>
      <c r="F123" s="6"/>
    </row>
    <row r="124" spans="1:6" ht="105" x14ac:dyDescent="0.25">
      <c r="A124" s="37">
        <v>116</v>
      </c>
      <c r="B124" s="7" t="s">
        <v>68</v>
      </c>
      <c r="C124" s="4" t="s">
        <v>5</v>
      </c>
      <c r="D124" s="5">
        <v>10</v>
      </c>
      <c r="E124" s="6"/>
      <c r="F124" s="6"/>
    </row>
    <row r="125" spans="1:6" ht="409.5" customHeight="1" x14ac:dyDescent="0.25">
      <c r="A125" s="37">
        <v>117</v>
      </c>
      <c r="B125" s="7" t="s">
        <v>118</v>
      </c>
      <c r="C125" s="4" t="s">
        <v>5</v>
      </c>
      <c r="D125" s="5">
        <v>10</v>
      </c>
      <c r="E125" s="5"/>
      <c r="F125" s="6"/>
    </row>
    <row r="126" spans="1:6" ht="90.75" x14ac:dyDescent="0.25">
      <c r="A126" s="37">
        <v>118</v>
      </c>
      <c r="B126" s="7" t="s">
        <v>70</v>
      </c>
      <c r="C126" s="4" t="s">
        <v>71</v>
      </c>
      <c r="D126" s="5">
        <v>150</v>
      </c>
      <c r="E126" s="6"/>
      <c r="F126" s="6"/>
    </row>
    <row r="127" spans="1:6" ht="60" x14ac:dyDescent="0.25">
      <c r="A127" s="37">
        <v>119</v>
      </c>
      <c r="B127" s="7" t="s">
        <v>72</v>
      </c>
      <c r="C127" s="4" t="s">
        <v>5</v>
      </c>
      <c r="D127" s="5">
        <v>3</v>
      </c>
      <c r="E127" s="6"/>
      <c r="F127" s="6"/>
    </row>
    <row r="128" spans="1:6" ht="30" x14ac:dyDescent="0.25">
      <c r="A128" s="37">
        <v>120</v>
      </c>
      <c r="B128" s="7" t="s">
        <v>73</v>
      </c>
      <c r="C128" s="4" t="s">
        <v>11</v>
      </c>
      <c r="D128" s="5">
        <v>18</v>
      </c>
      <c r="E128" s="6"/>
      <c r="F128" s="6"/>
    </row>
    <row r="129" spans="1:6" ht="30" x14ac:dyDescent="0.25">
      <c r="A129" s="37">
        <v>121</v>
      </c>
      <c r="B129" s="7" t="s">
        <v>74</v>
      </c>
      <c r="C129" s="4" t="s">
        <v>11</v>
      </c>
      <c r="D129" s="5">
        <v>12</v>
      </c>
      <c r="E129" s="6"/>
      <c r="F129" s="6"/>
    </row>
    <row r="130" spans="1:6" ht="30" x14ac:dyDescent="0.25">
      <c r="A130" s="37">
        <v>122</v>
      </c>
      <c r="B130" s="7" t="s">
        <v>75</v>
      </c>
      <c r="C130" s="4" t="s">
        <v>11</v>
      </c>
      <c r="D130" s="5">
        <v>12</v>
      </c>
      <c r="E130" s="6"/>
      <c r="F130" s="6"/>
    </row>
    <row r="131" spans="1:6" ht="45" x14ac:dyDescent="0.25">
      <c r="A131" s="37">
        <v>123</v>
      </c>
      <c r="B131" s="7" t="s">
        <v>76</v>
      </c>
      <c r="C131" s="4" t="s">
        <v>11</v>
      </c>
      <c r="D131" s="5">
        <v>6</v>
      </c>
      <c r="E131" s="6"/>
      <c r="F131" s="6"/>
    </row>
    <row r="132" spans="1:6" ht="60" x14ac:dyDescent="0.25">
      <c r="A132" s="37">
        <v>124</v>
      </c>
      <c r="B132" s="7" t="s">
        <v>77</v>
      </c>
      <c r="C132" s="4" t="s">
        <v>5</v>
      </c>
      <c r="D132" s="5">
        <v>6</v>
      </c>
      <c r="E132" s="6"/>
      <c r="F132" s="6"/>
    </row>
    <row r="133" spans="1:6" ht="45" x14ac:dyDescent="0.25">
      <c r="A133" s="37">
        <v>125</v>
      </c>
      <c r="B133" s="7" t="s">
        <v>119</v>
      </c>
      <c r="C133" s="4" t="s">
        <v>11</v>
      </c>
      <c r="D133" s="5">
        <v>6</v>
      </c>
      <c r="E133" s="6"/>
      <c r="F133" s="6"/>
    </row>
    <row r="134" spans="1:6" ht="60" x14ac:dyDescent="0.25">
      <c r="A134" s="37">
        <v>126</v>
      </c>
      <c r="B134" s="7" t="s">
        <v>78</v>
      </c>
      <c r="C134" s="4" t="s">
        <v>48</v>
      </c>
      <c r="D134" s="5">
        <v>25</v>
      </c>
      <c r="E134" s="6"/>
      <c r="F134" s="6"/>
    </row>
    <row r="135" spans="1:6" ht="45" x14ac:dyDescent="0.25">
      <c r="A135" s="37">
        <v>127</v>
      </c>
      <c r="B135" s="7" t="s">
        <v>80</v>
      </c>
      <c r="C135" s="4" t="s">
        <v>48</v>
      </c>
      <c r="D135" s="5">
        <v>25</v>
      </c>
      <c r="E135" s="6"/>
      <c r="F135" s="6"/>
    </row>
    <row r="136" spans="1:6" ht="75" x14ac:dyDescent="0.25">
      <c r="A136" s="37">
        <v>128</v>
      </c>
      <c r="B136" s="7" t="s">
        <v>82</v>
      </c>
      <c r="C136" s="4" t="s">
        <v>63</v>
      </c>
      <c r="D136" s="5">
        <f>D135</f>
        <v>25</v>
      </c>
      <c r="E136" s="6"/>
      <c r="F136" s="6"/>
    </row>
    <row r="137" spans="1:6" ht="46.5" x14ac:dyDescent="0.25">
      <c r="A137" s="37">
        <v>129</v>
      </c>
      <c r="B137" s="7" t="s">
        <v>120</v>
      </c>
      <c r="C137" s="4" t="s">
        <v>11</v>
      </c>
      <c r="D137" s="5">
        <v>6</v>
      </c>
      <c r="E137" s="6"/>
      <c r="F137" s="6"/>
    </row>
    <row r="138" spans="1:6" ht="62.25" x14ac:dyDescent="0.25">
      <c r="A138" s="37">
        <v>130</v>
      </c>
      <c r="B138" s="22" t="s">
        <v>84</v>
      </c>
      <c r="C138" s="23" t="s">
        <v>11</v>
      </c>
      <c r="D138" s="24">
        <v>6</v>
      </c>
      <c r="E138" s="25"/>
      <c r="F138" s="14"/>
    </row>
    <row r="139" spans="1:6" ht="46.5" x14ac:dyDescent="0.25">
      <c r="A139" s="37">
        <v>131</v>
      </c>
      <c r="B139" s="26" t="s">
        <v>85</v>
      </c>
      <c r="C139" s="4" t="s">
        <v>11</v>
      </c>
      <c r="D139" s="24">
        <v>12</v>
      </c>
      <c r="E139" s="25"/>
      <c r="F139" s="14"/>
    </row>
    <row r="140" spans="1:6" ht="77.25" x14ac:dyDescent="0.25">
      <c r="A140" s="37">
        <v>132</v>
      </c>
      <c r="B140" s="27" t="s">
        <v>121</v>
      </c>
      <c r="C140" s="28" t="s">
        <v>11</v>
      </c>
      <c r="D140" s="29">
        <v>12</v>
      </c>
      <c r="E140" s="25"/>
      <c r="F140" s="14"/>
    </row>
    <row r="141" spans="1:6" ht="106.5" x14ac:dyDescent="0.25">
      <c r="A141" s="37">
        <v>133</v>
      </c>
      <c r="B141" s="7" t="s">
        <v>122</v>
      </c>
      <c r="C141" s="4" t="s">
        <v>11</v>
      </c>
      <c r="D141" s="5">
        <v>12</v>
      </c>
      <c r="E141" s="6"/>
      <c r="F141" s="6"/>
    </row>
    <row r="142" spans="1:6" ht="45" x14ac:dyDescent="0.25">
      <c r="A142" s="37">
        <v>134</v>
      </c>
      <c r="B142" s="7" t="s">
        <v>123</v>
      </c>
      <c r="C142" s="4" t="s">
        <v>11</v>
      </c>
      <c r="D142" s="5">
        <v>12</v>
      </c>
      <c r="E142" s="6"/>
      <c r="F142" s="6"/>
    </row>
    <row r="143" spans="1:6" ht="60" x14ac:dyDescent="0.25">
      <c r="A143" s="37">
        <v>135</v>
      </c>
      <c r="B143" s="7" t="s">
        <v>102</v>
      </c>
      <c r="C143" s="4" t="s">
        <v>63</v>
      </c>
      <c r="D143" s="5">
        <v>18</v>
      </c>
      <c r="E143" s="6"/>
      <c r="F143" s="6"/>
    </row>
    <row r="144" spans="1:6" ht="30" x14ac:dyDescent="0.25">
      <c r="A144" s="37">
        <v>136</v>
      </c>
      <c r="B144" s="7" t="s">
        <v>124</v>
      </c>
      <c r="C144" s="4" t="s">
        <v>48</v>
      </c>
      <c r="D144" s="5">
        <v>18</v>
      </c>
      <c r="E144" s="6"/>
      <c r="F144" s="6"/>
    </row>
    <row r="145" spans="1:6" ht="15" x14ac:dyDescent="0.25">
      <c r="A145" s="37">
        <v>137</v>
      </c>
      <c r="B145" s="7" t="s">
        <v>125</v>
      </c>
      <c r="C145" s="4" t="s">
        <v>11</v>
      </c>
      <c r="D145" s="5">
        <v>3</v>
      </c>
      <c r="E145" s="6"/>
      <c r="F145" s="6"/>
    </row>
    <row r="146" spans="1:6" ht="30" x14ac:dyDescent="0.25">
      <c r="A146" s="37">
        <v>138</v>
      </c>
      <c r="B146" s="7" t="s">
        <v>126</v>
      </c>
      <c r="C146" s="4" t="s">
        <v>11</v>
      </c>
      <c r="D146" s="5">
        <v>2</v>
      </c>
      <c r="E146" s="6"/>
      <c r="F146" s="6"/>
    </row>
    <row r="147" spans="1:6" ht="45.75" x14ac:dyDescent="0.25">
      <c r="A147" s="37">
        <v>139</v>
      </c>
      <c r="B147" s="7" t="s">
        <v>110</v>
      </c>
      <c r="C147" s="4" t="s">
        <v>5</v>
      </c>
      <c r="D147" s="5">
        <f>D111</f>
        <v>10</v>
      </c>
      <c r="E147" s="6"/>
      <c r="F147" s="6"/>
    </row>
    <row r="148" spans="1:6" ht="60.75" x14ac:dyDescent="0.25">
      <c r="A148" s="37">
        <v>140</v>
      </c>
      <c r="B148" s="30" t="s">
        <v>111</v>
      </c>
      <c r="C148" s="31" t="s">
        <v>5</v>
      </c>
      <c r="D148" s="24">
        <f>D114-D147</f>
        <v>65</v>
      </c>
      <c r="E148" s="32"/>
      <c r="F148" s="35"/>
    </row>
    <row r="149" spans="1:6" ht="29.25" customHeight="1" x14ac:dyDescent="0.25">
      <c r="A149" s="36"/>
      <c r="B149" s="61" t="s">
        <v>131</v>
      </c>
      <c r="C149" s="62"/>
      <c r="D149" s="62"/>
      <c r="E149" s="63">
        <f>SUM(E4:E148)</f>
        <v>0</v>
      </c>
      <c r="F149" s="63">
        <f>SUM(F4:F148)-'Sch of credit 1'!F26</f>
        <v>0</v>
      </c>
    </row>
  </sheetData>
  <mergeCells count="3">
    <mergeCell ref="A1:F1"/>
    <mergeCell ref="A12:A17"/>
    <mergeCell ref="A26:A46"/>
  </mergeCells>
  <dataValidations disablePrompts="1" count="1">
    <dataValidation type="decimal" allowBlank="1" showInputMessage="1" showErrorMessage="1" errorTitle="Invalid Entry" error="Only Numeric Values are allowed. " promptTitle="Quantity" prompt="Please enter the Quantity for this item. " sqref="D90 D84 D86:E89 D140">
      <formula1>0</formula1>
      <formula2>999999999999999</formula2>
    </dataValidation>
  </dataValidations>
  <pageMargins left="0.70866141732283472" right="0.70866141732283472" top="0.74803149606299213" bottom="0.74803149606299213" header="0.31496062992125984" footer="0.31496062992125984"/>
  <pageSetup paperSize="346" scale="76" orientation="portrait" verticalDpi="0" r:id="rId1"/>
  <rowBreaks count="5" manualBreakCount="5">
    <brk id="12" max="5" man="1"/>
    <brk id="24" max="5" man="1"/>
    <brk id="37" max="5" man="1"/>
    <brk id="51" max="5"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Sch of credit 1</vt:lpstr>
      <vt:lpstr>BOQ BR</vt:lpstr>
      <vt:lpstr>'BOQ BR'!Print_Area</vt:lpstr>
      <vt:lpstr>'Sch of credit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2025-03-29T05:35:01Z</dcterms:modified>
</cp:coreProperties>
</file>